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ENVR-NATR" sheetId="3" r:id="rId1"/>
    <sheet name="GRAD CHECK" sheetId="5" r:id="rId2"/>
    <sheet name="ADVISOR'S NOTES" sheetId="1" r:id="rId3"/>
    <sheet name="CONCENTRATION SHEET" sheetId="6" r:id="rId4"/>
  </sheets>
  <definedNames>
    <definedName name="_xlnm.Print_Area" localSheetId="0">'ENVR-NATR'!$A$1:$AI$44</definedName>
    <definedName name="_xlnm.Print_Area" localSheetId="1">'GRAD CHECK'!$A$1:$I$46</definedName>
  </definedNames>
  <calcPr calcId="162913"/>
</workbook>
</file>

<file path=xl/calcChain.xml><?xml version="1.0" encoding="utf-8"?>
<calcChain xmlns="http://schemas.openxmlformats.org/spreadsheetml/2006/main">
  <c r="V16" i="3" l="1"/>
  <c r="U16" i="3"/>
  <c r="T16" i="3"/>
  <c r="V15" i="3"/>
  <c r="U15" i="3"/>
  <c r="T15" i="3"/>
  <c r="T17" i="3"/>
  <c r="U17" i="3"/>
  <c r="V17" i="3"/>
  <c r="V14" i="3"/>
  <c r="U14" i="3"/>
  <c r="T14" i="3"/>
  <c r="V9" i="3"/>
  <c r="U9" i="3"/>
  <c r="T9" i="3"/>
  <c r="V10" i="3"/>
  <c r="U10" i="3"/>
  <c r="T10" i="3"/>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36" i="3" l="1"/>
  <c r="AE36" i="3"/>
  <c r="AD36" i="3"/>
  <c r="AF35" i="3"/>
  <c r="AE35" i="3"/>
  <c r="AD35" i="3"/>
  <c r="AF34" i="3"/>
  <c r="AE34" i="3"/>
  <c r="AD34" i="3"/>
  <c r="AF33" i="3"/>
  <c r="AE33" i="3"/>
  <c r="AD33" i="3"/>
  <c r="AF32" i="3"/>
  <c r="AE32" i="3"/>
  <c r="AD32" i="3"/>
  <c r="AF31" i="3"/>
  <c r="AE31" i="3"/>
  <c r="AD31" i="3"/>
  <c r="AF19" i="3"/>
  <c r="AE19" i="3"/>
  <c r="AD19"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Q23" i="3" l="1"/>
  <c r="E16" i="5" s="1"/>
  <c r="Q24" i="3"/>
  <c r="F20" i="5" s="1"/>
  <c r="Q25" i="3"/>
  <c r="F21" i="5" s="1"/>
  <c r="Q22" i="3"/>
  <c r="C20" i="5" s="1"/>
  <c r="Q26"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BIOC 2344 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AC18" authorId="2" shapeId="0">
      <text>
        <r>
          <rPr>
            <sz val="9"/>
            <color indexed="81"/>
            <rFont val="Tahoma"/>
            <family val="2"/>
          </rPr>
          <t xml:space="preserve"> or 3613 or 4023 or 4033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ENVR 4913 or SOIL4683
</t>
        </r>
      </text>
    </comment>
  </commentList>
</comments>
</file>

<file path=xl/sharedStrings.xml><?xml version="1.0" encoding="utf-8"?>
<sst xmlns="http://schemas.openxmlformats.org/spreadsheetml/2006/main" count="157" uniqueCount="121">
  <si>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</si>
  <si>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</si>
  <si>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</si>
  <si>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</si>
  <si>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</si>
  <si>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</si>
  <si>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</si>
  <si>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</si>
  <si>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</si>
  <si>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</si>
  <si>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</si>
  <si>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</si>
  <si>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</si>
  <si>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</si>
  <si>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</si>
  <si>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</si>
  <si>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</si>
  <si>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</si>
  <si>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</si>
  <si>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</si>
  <si>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</si>
  <si>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</si>
  <si>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</si>
  <si>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</si>
  <si>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</si>
  <si>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</si>
  <si>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</si>
  <si>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</si>
  <si>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</si>
  <si>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</si>
  <si>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</si>
  <si>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</si>
  <si>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</si>
  <si>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</si>
  <si>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</si>
  <si>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</si>
  <si>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</si>
  <si>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</si>
  <si>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</si>
  <si>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</si>
  <si>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</si>
  <si>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</si>
  <si>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</si>
  <si>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</si>
  <si>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</si>
  <si>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</si>
  <si>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</si>
  <si>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</si>
  <si>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</si>
  <si>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</si>
  <si>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</si>
  <si>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</si>
  <si>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</si>
  <si>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</si>
  <si>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</si>
  <si>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</si>
  <si>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ENVR-NATR</t>
  </si>
  <si>
    <t xml:space="preserve">Ag Elect </t>
  </si>
  <si>
    <t>Elective Hours:</t>
  </si>
  <si>
    <t>BOT</t>
  </si>
  <si>
    <t>Total Hours to Date:</t>
  </si>
  <si>
    <t>APPROVED BY:</t>
  </si>
  <si>
    <t>(D)</t>
  </si>
  <si>
    <t>NREM</t>
  </si>
  <si>
    <t>LNAME, FNAME</t>
  </si>
  <si>
    <t>999-99-999</t>
  </si>
  <si>
    <t>ADVISOR</t>
  </si>
  <si>
    <t>(N)</t>
  </si>
  <si>
    <t>GENED</t>
  </si>
  <si>
    <t>AGCM</t>
  </si>
  <si>
    <t>College/Dept. Requirements: 40 Hours</t>
  </si>
  <si>
    <t>Major Requirements: 44 Hours</t>
  </si>
  <si>
    <t>Core Courses: 23 Hours</t>
  </si>
  <si>
    <t>6 HOURS ADDITIONAL CORE</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</si>
  <si>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</si>
  <si>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</si>
  <si>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</si>
  <si>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</si>
  <si>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</si>
  <si>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2017-18</t>
  </si>
  <si>
    <t>General Education Requirements:  40 Hours</t>
  </si>
  <si>
    <t>Area</t>
  </si>
  <si>
    <t>Hours</t>
  </si>
  <si>
    <t>To be selected from:</t>
  </si>
  <si>
    <t xml:space="preserve">English Composition </t>
  </si>
  <si>
    <r>
      <t xml:space="preserve">ENGL 1113 or 1313; &amp; 1213 or 1413 or 3323 </t>
    </r>
    <r>
      <rPr>
        <sz val="7"/>
        <rFont val="Arial Narrow"/>
        <family val="2"/>
      </rPr>
      <t xml:space="preserve">(See Academic Regulation 3.5 in Catalog) </t>
    </r>
  </si>
  <si>
    <t>American History &amp; Government</t>
  </si>
  <si>
    <t>HIST 1103(or 1483 or 1493); POLS 1113</t>
  </si>
  <si>
    <t>Analytical &amp; Quantitative Thought (A)</t>
  </si>
  <si>
    <t>STAT 2013*</t>
  </si>
  <si>
    <t>Humanities (H)</t>
  </si>
  <si>
    <t>Courses designated (H)</t>
  </si>
  <si>
    <t>Natural Sciences (N)</t>
  </si>
  <si>
    <t xml:space="preserve">   Must include one Laboratory</t>
  </si>
  <si>
    <t xml:space="preserve">   Science (L) course.</t>
  </si>
  <si>
    <t>BIOL 1114*; any course designated (N)</t>
  </si>
  <si>
    <t>Social &amp; Behavioral Sciences (S)</t>
  </si>
  <si>
    <t>AGEC 1113*; AGCM 3203* or SPCH 2713*</t>
  </si>
  <si>
    <t>Additional General Education</t>
  </si>
  <si>
    <t>Courses designated A, H, N, or S</t>
  </si>
  <si>
    <t>Diversity (D) &amp; International Dimension(I)</t>
  </si>
  <si>
    <t>May be completed in any part of the degree plan.</t>
  </si>
  <si>
    <t>At least one Diversity (D) course</t>
  </si>
  <si>
    <t>At least one International Dimension (I) course</t>
  </si>
  <si>
    <t>*College &amp; Departmental requirements that may be used to meet GE requirements.</t>
  </si>
  <si>
    <r>
      <t>College/Departmental Requirements</t>
    </r>
    <r>
      <rPr>
        <b/>
        <i/>
        <strike/>
        <sz val="10"/>
        <rFont val="Cambria"/>
        <family val="1"/>
      </rPr>
      <t xml:space="preserve">: </t>
    </r>
    <r>
      <rPr>
        <b/>
        <i/>
        <sz val="10"/>
        <color rgb="FFFF0000"/>
        <rFont val="Cambria"/>
        <family val="1"/>
      </rPr>
      <t xml:space="preserve"> </t>
    </r>
    <r>
      <rPr>
        <b/>
        <i/>
        <sz val="10"/>
        <rFont val="Cambria"/>
        <family val="1"/>
      </rPr>
      <t>40  Hours</t>
    </r>
  </si>
  <si>
    <t>Agricultural Sciences and</t>
  </si>
  <si>
    <t xml:space="preserve">Natural Resources </t>
  </si>
  <si>
    <r>
      <t>AG 1011; ENVR 1113; SOIL 2124; CHEM 3013 (or</t>
    </r>
    <r>
      <rPr>
        <strike/>
        <sz val="8"/>
        <rFont val="Arial Narrow"/>
        <family val="2"/>
      </rPr>
      <t xml:space="preserve"> </t>
    </r>
    <r>
      <rPr>
        <sz val="8"/>
        <rFont val="Arial Narrow"/>
        <family val="2"/>
      </rPr>
      <t xml:space="preserve">BIOC 2344 or CHEM3015) </t>
    </r>
  </si>
  <si>
    <t>Additional Requirements</t>
  </si>
  <si>
    <t>(If CHEM1414 taken, then must have both CHEM3015 and BIOC2344)</t>
  </si>
  <si>
    <t>BOT 1404 or BIOL 1604</t>
  </si>
  <si>
    <t>CHEM 1314 or CHEM 1215;</t>
  </si>
  <si>
    <t xml:space="preserve">CHEM 1515 or CHEM 1225; </t>
  </si>
  <si>
    <t>PHYS 1114;</t>
  </si>
  <si>
    <t>PHYS 1214 or MATH 2144 or GEOL 1114;</t>
  </si>
  <si>
    <t>MATH 1715 or MATH 1513 and 1613</t>
  </si>
  <si>
    <t>Written Communication</t>
  </si>
  <si>
    <r>
      <t xml:space="preserve">BCOM 3113 or AGCM 3103 or ENGL 3323 </t>
    </r>
    <r>
      <rPr>
        <sz val="7"/>
        <rFont val="Arial Narrow"/>
        <family val="2"/>
      </rPr>
      <t>(If  ENGL 3323 is used to satisfy ENGL 1213 above then hours in this block are 0.</t>
    </r>
  </si>
  <si>
    <t>15 HOURS OF RELATED COURSES FROM:</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</si>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</sst>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i/>
      <sz val="10"/>
      <name val="Cambria"/>
      <family val="1"/>
    </font>
    <font>
      <b/>
      <sz val="8"/>
      <name val="Arial Narrow"/>
      <family val="2"/>
    </font>
    <font>
      <sz val="8"/>
      <name val="Arial Narrow"/>
      <family val="2"/>
    </font>
    <font>
      <sz val="7"/>
      <name val="Arial Narrow"/>
      <family val="2"/>
    </font>
    <font>
      <b/>
      <i/>
      <strike/>
      <sz val="10"/>
      <name val="Cambria"/>
      <family val="1"/>
    </font>
    <font>
      <b/>
      <i/>
      <sz val="10"/>
      <color rgb="FFFF0000"/>
      <name val="Cambria"/>
      <family val="1"/>
    </font>
    <font>
      <strike/>
      <sz val="8"/>
      <name val="Arial Narrow"/>
      <family val="2"/>
    </font>
    <font>
      <sz val="7"/>
      <name val="Calibri"/>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41">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theme="0" tint="-0.499984740745262"/>
      </right>
      <top style="medium">
        <color theme="0" tint="-0.499984740745262"/>
      </top>
      <bottom/>
      <diagonal/>
    </border>
    <border>
      <left style="medium">
        <color rgb="FF808080"/>
      </left>
      <right style="medium">
        <color theme="0" tint="-0.499984740745262"/>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4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6" xfId="2" applyFont="1" applyBorder="1" applyProtection="1">
      <protection locked="0"/>
    </xf>
    <xf numFmtId="0" fontId="0" fillId="0" borderId="5" xfId="2" applyFont="1" applyBorder="1" applyAlignment="1" applyProtection="1">
      <alignment horizontal="left"/>
      <protection locked="0"/>
    </xf>
    <xf numFmtId="164" fontId="22" fillId="3" borderId="4" xfId="2" applyNumberFormat="1" applyFont="1" applyFill="1" applyBorder="1" applyAlignment="1" applyProtection="1">
      <alignment horizontal="center"/>
      <protection locked="0"/>
    </xf>
    <xf numFmtId="0" fontId="28" fillId="0" borderId="28" xfId="0" applyFont="1" applyBorder="1" applyAlignment="1">
      <alignment vertical="center" wrapText="1"/>
    </xf>
    <xf numFmtId="0" fontId="28" fillId="0" borderId="29" xfId="0" applyFont="1" applyBorder="1" applyAlignment="1">
      <alignment vertical="center" wrapText="1"/>
    </xf>
    <xf numFmtId="0" fontId="29" fillId="0" borderId="28" xfId="0" applyFont="1" applyBorder="1" applyAlignment="1">
      <alignment vertical="center" wrapText="1"/>
    </xf>
    <xf numFmtId="0" fontId="29" fillId="0" borderId="29" xfId="0" applyFont="1" applyBorder="1" applyAlignment="1">
      <alignment horizontal="center" vertical="center" wrapText="1"/>
    </xf>
    <xf numFmtId="0" fontId="29" fillId="0" borderId="29" xfId="0" applyFont="1" applyBorder="1" applyAlignment="1">
      <alignment vertical="center" wrapText="1"/>
    </xf>
    <xf numFmtId="0" fontId="29" fillId="0" borderId="30" xfId="0" applyFont="1" applyBorder="1" applyAlignment="1">
      <alignment vertical="center" wrapText="1"/>
    </xf>
    <xf numFmtId="0" fontId="29" fillId="0" borderId="31" xfId="0" applyFont="1" applyBorder="1" applyAlignment="1">
      <alignment vertical="center" wrapText="1"/>
    </xf>
    <xf numFmtId="0" fontId="34" fillId="0" borderId="30" xfId="0" applyFont="1" applyBorder="1" applyAlignment="1">
      <alignment vertical="center" wrapText="1"/>
    </xf>
    <xf numFmtId="0" fontId="0" fillId="0" borderId="30" xfId="0" applyBorder="1" applyAlignment="1">
      <alignment vertical="top" wrapText="1"/>
    </xf>
    <xf numFmtId="0" fontId="0" fillId="0" borderId="28" xfId="0" applyBorder="1" applyAlignment="1">
      <alignment vertical="top" wrapText="1"/>
    </xf>
    <xf numFmtId="0" fontId="0" fillId="0" borderId="0" xfId="0" applyBorder="1"/>
    <xf numFmtId="0" fontId="0" fillId="0" borderId="40" xfId="0" applyBorder="1"/>
    <xf numFmtId="0" fontId="0" fillId="0" borderId="39" xfId="0" applyBorder="1"/>
    <xf numFmtId="0" fontId="0" fillId="4" borderId="0" xfId="0" applyFill="1"/>
    <xf numFmtId="0" fontId="11" fillId="0" borderId="0" xfId="2" applyBorder="1" applyAlignment="1" applyProtection="1">
      <protection hidden="1"/>
    </xf>
    <xf numFmtId="0" fontId="2" fillId="0" borderId="4"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20" xfId="2" applyFont="1" applyBorder="1" applyAlignment="1" applyProtection="1">
      <alignment horizontal="left"/>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11" fillId="0" borderId="4" xfId="2" applyNumberFormat="1" applyBorder="1" applyAlignment="1" applyProtection="1">
      <alignment horizontal="center"/>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29" fillId="0" borderId="35" xfId="0" applyFont="1" applyBorder="1" applyAlignment="1">
      <alignment vertical="center" wrapText="1"/>
    </xf>
    <xf numFmtId="0" fontId="29" fillId="0" borderId="28" xfId="0" applyFont="1" applyBorder="1" applyAlignment="1">
      <alignment vertical="center" wrapText="1"/>
    </xf>
    <xf numFmtId="0" fontId="29" fillId="0" borderId="35"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29"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2" xfId="0" applyFont="1" applyBorder="1" applyAlignment="1">
      <alignment vertical="center" wrapText="1"/>
    </xf>
    <xf numFmtId="0" fontId="29" fillId="0" borderId="0" xfId="0" applyFont="1" applyBorder="1" applyAlignment="1">
      <alignment vertical="center" wrapText="1"/>
    </xf>
    <xf numFmtId="0" fontId="29" fillId="0" borderId="31" xfId="0" applyFont="1" applyBorder="1" applyAlignment="1">
      <alignment vertical="center" wrapText="1"/>
    </xf>
    <xf numFmtId="0" fontId="29" fillId="0" borderId="30" xfId="0" applyFont="1" applyBorder="1" applyAlignment="1">
      <alignment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1" xfId="0" applyFont="1" applyBorder="1" applyAlignment="1">
      <alignment horizontal="center" vertical="center" wrapText="1"/>
    </xf>
  </cellXfs>
  <cellStyles count="4">
    <cellStyle name="Hyperlink" xfId="3" builtinId="8"/>
    <cellStyle name="Normal" xfId="0" builtinId="0"/>
    <cellStyle name="Normal 2" xfId="1"/>
    <cellStyle name="Normal 3" xfId="2"/>
  </cellStyles>
  <dxfs count="10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100262</xdr:colOff>
      <xdr:row>21</xdr:row>
      <xdr:rowOff>40104</xdr:rowOff>
    </xdr:from>
    <xdr:to>
      <xdr:col>34</xdr:col>
      <xdr:colOff>686134</xdr:colOff>
      <xdr:row>29</xdr:row>
      <xdr:rowOff>130342</xdr:rowOff>
    </xdr:to>
    <xdr:sp macro="" textlink="">
      <xdr:nvSpPr>
        <xdr:cNvPr id="3" name="TextBox 2"/>
        <xdr:cNvSpPr txBox="1"/>
      </xdr:nvSpPr>
      <xdr:spPr>
        <a:xfrm>
          <a:off x="5755104" y="3408946"/>
          <a:ext cx="2901951" cy="175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AGEC 3713, </a:t>
          </a:r>
          <a:r>
            <a:rPr lang="en-US" sz="1100" baseline="0"/>
            <a:t>4503, ANTH 3353, BCOM 3223, BOT 3005, 3253, 3263, 4023, CIVE 3853, ECON 2103, 3903, ENTO 2003, 2223, 2993, 4223, 4484,  ENVR 4363, 4893, 4913, GEOG  2344, 4203, GEOL 3503, 4453, HORT 2123, LA 4423, 4433, MICRO 2123, 2132, 3103, NREM 3083, 4403, 4473,  PHYS 1214 or 2114, POLS 3493, SOC 1113, 4433, SOIL 3433,  4234,  4463, 4483, 4563, 4683,  BIOL 4434</a:t>
          </a:r>
          <a:endParaRPr lang="en-US" sz="1100"/>
        </a:p>
      </xdr:txBody>
    </xdr:sp>
    <xdr:clientData/>
  </xdr:twoCellAnchor>
  <xdr:twoCellAnchor>
    <xdr:from>
      <xdr:col>26</xdr:col>
      <xdr:colOff>200526</xdr:colOff>
      <xdr:row>36</xdr:row>
      <xdr:rowOff>90237</xdr:rowOff>
    </xdr:from>
    <xdr:to>
      <xdr:col>34</xdr:col>
      <xdr:colOff>721894</xdr:colOff>
      <xdr:row>38</xdr:row>
      <xdr:rowOff>140368</xdr:rowOff>
    </xdr:to>
    <xdr:sp macro="" textlink="">
      <xdr:nvSpPr>
        <xdr:cNvPr id="4" name="TextBox 3"/>
        <xdr:cNvSpPr txBox="1"/>
      </xdr:nvSpPr>
      <xdr:spPr>
        <a:xfrm>
          <a:off x="5955631" y="6376737"/>
          <a:ext cx="2737184" cy="3910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20955</xdr:rowOff>
    </xdr:to>
    <xdr:pic>
      <xdr:nvPicPr>
        <xdr:cNvPr id="2" name="Picture 1" descr="primary_OSU_K_bw.jpg"/>
        <xdr:cNvPicPr/>
      </xdr:nvPicPr>
      <xdr:blipFill>
        <a:blip xmlns:r="http://schemas.openxmlformats.org/officeDocument/2006/relationships" r:embed="rId1" cstate="print"/>
        <a:stretch>
          <a:fillRect/>
        </a:stretch>
      </xdr:blipFill>
      <xdr:spPr>
        <a:xfrm>
          <a:off x="0" y="0"/>
          <a:ext cx="781050" cy="506730"/>
        </a:xfrm>
        <a:prstGeom prst="rect">
          <a:avLst/>
        </a:prstGeom>
      </xdr:spPr>
    </xdr:pic>
    <xdr:clientData/>
  </xdr:twoCellAnchor>
  <xdr:twoCellAnchor>
    <xdr:from>
      <xdr:col>0</xdr:col>
      <xdr:colOff>809625</xdr:colOff>
      <xdr:row>0</xdr:row>
      <xdr:rowOff>8255</xdr:rowOff>
    </xdr:from>
    <xdr:to>
      <xdr:col>0</xdr:col>
      <xdr:colOff>819150</xdr:colOff>
      <xdr:row>11</xdr:row>
      <xdr:rowOff>152400</xdr:rowOff>
    </xdr:to>
    <xdr:cxnSp macro="">
      <xdr:nvCxnSpPr>
        <xdr:cNvPr id="3" name="AutoShape 28"/>
        <xdr:cNvCxnSpPr>
          <a:cxnSpLocks noChangeShapeType="1"/>
        </xdr:cNvCxnSpPr>
      </xdr:nvCxnSpPr>
      <xdr:spPr bwMode="auto">
        <a:xfrm>
          <a:off x="809625" y="8255"/>
          <a:ext cx="9525" cy="1925320"/>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828676</xdr:colOff>
      <xdr:row>0</xdr:row>
      <xdr:rowOff>0</xdr:rowOff>
    </xdr:from>
    <xdr:to>
      <xdr:col>8</xdr:col>
      <xdr:colOff>466726</xdr:colOff>
      <xdr:row>3</xdr:row>
      <xdr:rowOff>59690</xdr:rowOff>
    </xdr:to>
    <xdr:sp macro="" textlink="">
      <xdr:nvSpPr>
        <xdr:cNvPr id="4" name="Text Box 27"/>
        <xdr:cNvSpPr txBox="1">
          <a:spLocks noChangeArrowheads="1"/>
        </xdr:cNvSpPr>
      </xdr:nvSpPr>
      <xdr:spPr bwMode="auto">
        <a:xfrm>
          <a:off x="828676" y="0"/>
          <a:ext cx="5924550" cy="545465"/>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828675</xdr:colOff>
      <xdr:row>3</xdr:row>
      <xdr:rowOff>28575</xdr:rowOff>
    </xdr:from>
    <xdr:to>
      <xdr:col>8</xdr:col>
      <xdr:colOff>476250</xdr:colOff>
      <xdr:row>11</xdr:row>
      <xdr:rowOff>161925</xdr:rowOff>
    </xdr:to>
    <xdr:sp macro="" textlink="">
      <xdr:nvSpPr>
        <xdr:cNvPr id="5" name="Text Box 15"/>
        <xdr:cNvSpPr txBox="1">
          <a:spLocks noChangeArrowheads="1"/>
        </xdr:cNvSpPr>
      </xdr:nvSpPr>
      <xdr:spPr bwMode="auto">
        <a:xfrm>
          <a:off x="828675" y="514350"/>
          <a:ext cx="5934075" cy="1428750"/>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Environmental Science          OPTION: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124</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1</xdr:colOff>
      <xdr:row>39</xdr:row>
      <xdr:rowOff>666750</xdr:rowOff>
    </xdr:from>
    <xdr:to>
      <xdr:col>8</xdr:col>
      <xdr:colOff>457200</xdr:colOff>
      <xdr:row>42</xdr:row>
      <xdr:rowOff>57150</xdr:rowOff>
    </xdr:to>
    <xdr:sp macro="" textlink="">
      <xdr:nvSpPr>
        <xdr:cNvPr id="6" name="Text Box 20"/>
        <xdr:cNvSpPr txBox="1">
          <a:spLocks noChangeArrowheads="1"/>
        </xdr:cNvSpPr>
      </xdr:nvSpPr>
      <xdr:spPr bwMode="auto">
        <a:xfrm>
          <a:off x="1" y="9105900"/>
          <a:ext cx="6743699" cy="390525"/>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6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3</xdr:col>
      <xdr:colOff>9526</xdr:colOff>
      <xdr:row>36</xdr:row>
      <xdr:rowOff>161925</xdr:rowOff>
    </xdr:from>
    <xdr:to>
      <xdr:col>8</xdr:col>
      <xdr:colOff>447676</xdr:colOff>
      <xdr:row>40</xdr:row>
      <xdr:rowOff>1</xdr:rowOff>
    </xdr:to>
    <xdr:sp macro="" textlink="">
      <xdr:nvSpPr>
        <xdr:cNvPr id="7" name="Text Box 37"/>
        <xdr:cNvSpPr txBox="1">
          <a:spLocks noChangeArrowheads="1"/>
        </xdr:cNvSpPr>
      </xdr:nvSpPr>
      <xdr:spPr bwMode="auto">
        <a:xfrm>
          <a:off x="3248026" y="7943850"/>
          <a:ext cx="3486150" cy="1171576"/>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457200" marR="0" indent="-457200" algn="ctr" fontAlgn="ctr">
            <a:lnSpc>
              <a:spcPct val="120000"/>
            </a:lnSpc>
            <a:spcBef>
              <a:spcPts val="0"/>
            </a:spcBef>
            <a:spcAft>
              <a:spcPts val="0"/>
            </a:spcAft>
          </a:pPr>
          <a:r>
            <a:rPr lang="en-US" sz="900">
              <a:solidFill>
                <a:srgbClr val="000000"/>
              </a:solidFill>
              <a:effectLst/>
              <a:latin typeface="Cambria" panose="02040503050406030204" pitchFamily="18" charset="0"/>
              <a:ea typeface="Times New Roman" panose="02020603050405020304" pitchFamily="18" charset="0"/>
              <a:cs typeface="Times New Roman" panose="02020603050405020304" pitchFamily="18" charset="0"/>
            </a:rPr>
            <a:t>Electives:  0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9525</xdr:colOff>
      <xdr:row>11</xdr:row>
      <xdr:rowOff>161925</xdr:rowOff>
    </xdr:from>
    <xdr:to>
      <xdr:col>8</xdr:col>
      <xdr:colOff>457200</xdr:colOff>
      <xdr:row>36</xdr:row>
      <xdr:rowOff>156845</xdr:rowOff>
    </xdr:to>
    <xdr:sp macro="" textlink="">
      <xdr:nvSpPr>
        <xdr:cNvPr id="8" name="Text Box 4"/>
        <xdr:cNvSpPr txBox="1">
          <a:spLocks noChangeArrowheads="1"/>
        </xdr:cNvSpPr>
      </xdr:nvSpPr>
      <xdr:spPr bwMode="auto">
        <a:xfrm>
          <a:off x="3248025" y="1943100"/>
          <a:ext cx="3495675" cy="5995670"/>
        </a:xfrm>
        <a:prstGeom prst="rect">
          <a:avLst/>
        </a:prstGeom>
        <a:solidFill>
          <a:sysClr val="window" lastClr="FFFFFF"/>
        </a:solidFill>
        <a:ln w="19050">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300"/>
            </a:spcBef>
            <a:spcAft>
              <a:spcPts val="10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44</a:t>
          </a:r>
          <a:r>
            <a:rPr lang="en-US" sz="1000" b="1" i="1" strike="sngStrike" cap="small">
              <a:effectLst/>
              <a:latin typeface="Cambria" panose="02040503050406030204" pitchFamily="18" charset="0"/>
              <a:ea typeface="Times New Roman" panose="02020603050405020304" pitchFamily="18" charset="0"/>
              <a:cs typeface="Times New Roman" panose="02020603050405020304" pitchFamily="18" charset="0"/>
            </a:rPr>
            <a:t> </a:t>
          </a: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23</a:t>
          </a:r>
          <a:r>
            <a:rPr lang="en-US" sz="900" b="1" u="sng">
              <a:solidFill>
                <a:srgbClr val="000000"/>
              </a:solidFill>
              <a:effectLst/>
              <a:latin typeface="Cambria" panose="02040503050406030204" pitchFamily="18" charset="0"/>
              <a:ea typeface="Times New Roman" panose="02020603050405020304" pitchFamily="18" charset="0"/>
              <a:cs typeface="MyriadPro-Regular"/>
            </a:rPr>
            <a:t>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AGEC	3503		  NREM	4443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BIOL	3034		  ENVR 	4893 or BIOL 4303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ENVR	3113, 4811, 4813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4043 or ENVR 4512 or POLS 4363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3431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228600" algn="l"/>
              <a:tab pos="660400" algn="l"/>
              <a:tab pos="723900" algn="l"/>
              <a:tab pos="1384300" algn="l"/>
              <a:tab pos="18288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Additional 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6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900">
              <a:solidFill>
                <a:srgbClr val="000000"/>
              </a:solidFill>
              <a:effectLst/>
              <a:latin typeface="Arial Narrow" panose="020B0606020202030204" pitchFamily="34" charset="0"/>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ENVR 	4363 or 4913 or SOIL 4683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3513 or 3613 or 4023 or 4033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15 hours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2857500" algn="r"/>
            </a:tabLst>
          </a:pPr>
          <a:r>
            <a:rPr lang="en-US" sz="1000">
              <a:solidFill>
                <a:srgbClr val="000000"/>
              </a:solidFill>
              <a:effectLst/>
              <a:latin typeface="MyriadPro-Regular"/>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Select from:</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8595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AGEC 	3713, 4503	ANTH 3353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BCOM	3223	BOT 3005, 3253, 3263, 4023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CIVE	3853	ECON 2103, 3903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ENTO	2003, 2223, 2993, 4223, 4484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ENVR 	4363, 4893, 4913	GEOG 2344, 4203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GEOL	3503, 4453	HORT 2123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LA 	4423, 4433	MICRO 2123, 2132, 3103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3083, 4403, 4473	PHYS 1214 or 2114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POLS	3493	SOC 1113, 4433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3433, 4234, 4463, 4483, 4563, 4683				BIOL	4434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400"/>
            </a:spcAft>
            <a:tabLst>
              <a:tab pos="76200" algn="l"/>
              <a:tab pos="2857500" algn="r"/>
            </a:tabLst>
          </a:pPr>
          <a:r>
            <a:rPr lang="en-US" sz="800" b="1" u="none" strike="noStrike">
              <a:solidFill>
                <a:srgbClr val="000000"/>
              </a:solidFill>
              <a:effectLst/>
              <a:latin typeface="Calibri" panose="020F0502020204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0</xdr:colOff>
      <xdr:row>42</xdr:row>
      <xdr:rowOff>57150</xdr:rowOff>
    </xdr:from>
    <xdr:to>
      <xdr:col>8</xdr:col>
      <xdr:colOff>457200</xdr:colOff>
      <xdr:row>46</xdr:row>
      <xdr:rowOff>47625</xdr:rowOff>
    </xdr:to>
    <xdr:sp macro="" textlink="">
      <xdr:nvSpPr>
        <xdr:cNvPr id="9" name="Text Box 35"/>
        <xdr:cNvSpPr txBox="1">
          <a:spLocks noChangeArrowheads="1"/>
        </xdr:cNvSpPr>
      </xdr:nvSpPr>
      <xdr:spPr bwMode="auto">
        <a:xfrm>
          <a:off x="0" y="9496425"/>
          <a:ext cx="6743700" cy="638175"/>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opLeftCell="A7" zoomScale="95" zoomScaleNormal="95" workbookViewId="0">
      <selection activeCell="AN21" sqref="AN21"/>
    </sheetView>
  </sheetViews>
  <sheetFormatPr defaultColWidth="9.109375" defaultRowHeight="13.2" x14ac:dyDescent="0.25"/>
  <cols>
    <col min="1" max="1" width="6.88671875" style="38" customWidth="1"/>
    <col min="2" max="2" width="6.6640625" style="38" customWidth="1"/>
    <col min="3" max="4" width="3.6640625" style="38" customWidth="1"/>
    <col min="5" max="5" width="3.5546875" style="42" hidden="1" customWidth="1"/>
    <col min="6" max="6" width="5.6640625" style="42" hidden="1" customWidth="1"/>
    <col min="7" max="7" width="6.554687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203" t="s">
        <v>64</v>
      </c>
      <c r="C1" s="203"/>
      <c r="D1" s="203"/>
      <c r="E1" s="203"/>
      <c r="F1" s="203"/>
      <c r="G1" s="203"/>
      <c r="H1" s="203"/>
      <c r="I1" s="203"/>
      <c r="J1" s="203"/>
      <c r="K1" s="203"/>
      <c r="L1" s="203"/>
      <c r="M1" s="203"/>
      <c r="N1" s="203"/>
      <c r="O1" s="203"/>
      <c r="P1" s="203"/>
      <c r="Q1" s="203"/>
      <c r="R1" s="78" t="s">
        <v>6</v>
      </c>
      <c r="S1" s="194" t="s">
        <v>65</v>
      </c>
      <c r="T1" s="194"/>
      <c r="U1" s="194"/>
      <c r="V1" s="194"/>
      <c r="W1" s="194"/>
      <c r="X1" s="194"/>
      <c r="Y1" s="194"/>
      <c r="Z1" s="79" t="s">
        <v>56</v>
      </c>
      <c r="AA1" s="80"/>
      <c r="AB1" s="80"/>
      <c r="AC1" s="78" t="s">
        <v>19</v>
      </c>
      <c r="AD1" s="78"/>
      <c r="AE1" s="78"/>
      <c r="AF1" s="78"/>
      <c r="AG1" s="195" t="s">
        <v>66</v>
      </c>
      <c r="AH1" s="195"/>
      <c r="AI1" s="196"/>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74</v>
      </c>
      <c r="B3" s="120"/>
      <c r="C3" s="120"/>
      <c r="D3" s="40"/>
      <c r="E3" s="40"/>
      <c r="F3" s="40"/>
      <c r="G3" s="41"/>
      <c r="H3" s="107"/>
      <c r="I3" s="120"/>
      <c r="J3" s="120"/>
      <c r="K3" s="120"/>
      <c r="L3" s="120"/>
      <c r="M3" s="120"/>
      <c r="N3" s="120"/>
      <c r="O3" s="120"/>
      <c r="P3" s="120"/>
      <c r="Q3" s="115" t="s">
        <v>70</v>
      </c>
      <c r="R3" s="120"/>
      <c r="S3" s="32"/>
      <c r="T3" s="34"/>
      <c r="U3" s="34"/>
      <c r="V3" s="34"/>
      <c r="W3" s="121"/>
      <c r="X3" s="121"/>
      <c r="Y3" s="121"/>
      <c r="Z3" s="29"/>
      <c r="AA3" s="115" t="s">
        <v>71</v>
      </c>
      <c r="AB3" s="29"/>
      <c r="AC3" s="29"/>
      <c r="AD3" s="29"/>
      <c r="AE3" s="29"/>
      <c r="AF3" s="29"/>
      <c r="AG3" s="29"/>
      <c r="AH3" s="85"/>
      <c r="AI3" s="140" t="s">
        <v>79</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41">
        <v>1113</v>
      </c>
      <c r="C7" s="197"/>
      <c r="D7" s="198"/>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99"/>
      <c r="J7" s="200"/>
      <c r="K7" s="200"/>
      <c r="L7" s="200"/>
      <c r="M7" s="75"/>
      <c r="N7" s="75"/>
      <c r="O7" s="75"/>
      <c r="P7" s="40"/>
      <c r="Q7" s="91" t="s">
        <v>27</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201"/>
      <c r="Y7" s="202"/>
      <c r="Z7" s="40"/>
      <c r="AA7" s="115" t="s">
        <v>72</v>
      </c>
      <c r="AB7" s="48"/>
      <c r="AC7" s="48"/>
      <c r="AD7" s="40"/>
      <c r="AE7" s="40"/>
      <c r="AF7" s="40"/>
      <c r="AG7" s="41"/>
      <c r="AH7" s="76"/>
      <c r="AI7" s="92"/>
      <c r="AJ7" s="37"/>
    </row>
    <row r="8" spans="1:36" x14ac:dyDescent="0.25">
      <c r="A8" s="90" t="s">
        <v>26</v>
      </c>
      <c r="B8" s="141">
        <v>1213</v>
      </c>
      <c r="C8" s="191"/>
      <c r="D8" s="187"/>
      <c r="E8" s="45">
        <f t="shared" si="0"/>
        <v>0</v>
      </c>
      <c r="F8" s="45" t="str">
        <f t="shared" si="1"/>
        <v/>
      </c>
      <c r="G8" s="45" t="str">
        <f t="shared" si="2"/>
        <v/>
      </c>
      <c r="H8" s="46"/>
      <c r="I8" s="188"/>
      <c r="J8" s="188"/>
      <c r="K8" s="188"/>
      <c r="L8" s="188"/>
      <c r="M8" s="75"/>
      <c r="N8" s="75"/>
      <c r="O8" s="75"/>
      <c r="P8" s="40"/>
      <c r="Q8" s="114" t="s">
        <v>37</v>
      </c>
      <c r="R8" s="49">
        <v>1113</v>
      </c>
      <c r="S8" s="117"/>
      <c r="T8" s="45">
        <f t="shared" si="3"/>
        <v>0</v>
      </c>
      <c r="U8" s="45" t="str">
        <f t="shared" si="4"/>
        <v/>
      </c>
      <c r="V8" s="45" t="str">
        <f t="shared" si="5"/>
        <v/>
      </c>
      <c r="W8" s="51"/>
      <c r="X8" s="105"/>
      <c r="Y8" s="110"/>
      <c r="Z8" s="40"/>
      <c r="AA8" s="114" t="s">
        <v>30</v>
      </c>
      <c r="AB8" s="119">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77"/>
      <c r="AI8" s="186"/>
      <c r="AJ8" s="37"/>
    </row>
    <row r="9" spans="1:36" x14ac:dyDescent="0.25">
      <c r="A9" s="90" t="s">
        <v>28</v>
      </c>
      <c r="B9" s="49">
        <v>1103</v>
      </c>
      <c r="C9" s="191"/>
      <c r="D9" s="187"/>
      <c r="E9" s="45">
        <f t="shared" si="0"/>
        <v>0</v>
      </c>
      <c r="F9" s="45" t="str">
        <f t="shared" si="1"/>
        <v/>
      </c>
      <c r="G9" s="45" t="str">
        <f t="shared" si="2"/>
        <v/>
      </c>
      <c r="H9" s="51"/>
      <c r="I9" s="188"/>
      <c r="J9" s="188"/>
      <c r="K9" s="188"/>
      <c r="L9" s="188"/>
      <c r="M9" s="75"/>
      <c r="N9" s="75"/>
      <c r="O9" s="75"/>
      <c r="P9" s="40"/>
      <c r="Q9" s="114" t="s">
        <v>32</v>
      </c>
      <c r="R9" s="49">
        <v>2124</v>
      </c>
      <c r="S9" s="157"/>
      <c r="T9" s="45">
        <f t="shared" si="3"/>
        <v>0</v>
      </c>
      <c r="U9" s="45" t="str">
        <f t="shared" si="4"/>
        <v/>
      </c>
      <c r="V9" s="45" t="str">
        <f t="shared" si="5"/>
        <v/>
      </c>
      <c r="W9" s="51">
        <v>4</v>
      </c>
      <c r="X9" s="105"/>
      <c r="Y9" s="110"/>
      <c r="Z9" s="40"/>
      <c r="AA9" s="114" t="s">
        <v>35</v>
      </c>
      <c r="AB9" s="119">
        <v>3034</v>
      </c>
      <c r="AC9" s="117"/>
      <c r="AD9" s="45">
        <f t="shared" si="6"/>
        <v>0</v>
      </c>
      <c r="AE9" s="45" t="str">
        <f t="shared" si="7"/>
        <v/>
      </c>
      <c r="AF9" s="45" t="str">
        <f t="shared" si="8"/>
        <v/>
      </c>
      <c r="AG9" s="46">
        <v>4</v>
      </c>
      <c r="AH9" s="177"/>
      <c r="AI9" s="178"/>
      <c r="AJ9" s="37"/>
    </row>
    <row r="10" spans="1:36" x14ac:dyDescent="0.25">
      <c r="A10" s="90" t="s">
        <v>29</v>
      </c>
      <c r="B10" s="49">
        <v>1113</v>
      </c>
      <c r="C10" s="191"/>
      <c r="D10" s="187"/>
      <c r="E10" s="45">
        <f t="shared" si="0"/>
        <v>0</v>
      </c>
      <c r="F10" s="45" t="str">
        <f t="shared" si="1"/>
        <v/>
      </c>
      <c r="G10" s="45" t="str">
        <f t="shared" si="2"/>
        <v/>
      </c>
      <c r="H10" s="51"/>
      <c r="I10" s="188"/>
      <c r="J10" s="188"/>
      <c r="K10" s="188"/>
      <c r="L10" s="188"/>
      <c r="M10" s="75"/>
      <c r="N10" s="75"/>
      <c r="O10" s="75"/>
      <c r="P10" s="40"/>
      <c r="Q10" s="114" t="s">
        <v>36</v>
      </c>
      <c r="R10" s="159">
        <v>3013</v>
      </c>
      <c r="S10" s="157"/>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37</v>
      </c>
      <c r="AB10" s="119">
        <v>3113</v>
      </c>
      <c r="AC10" s="117"/>
      <c r="AD10" s="45">
        <f t="shared" si="6"/>
        <v>0</v>
      </c>
      <c r="AE10" s="45" t="str">
        <f t="shared" si="7"/>
        <v/>
      </c>
      <c r="AF10" s="45" t="str">
        <f t="shared" si="8"/>
        <v/>
      </c>
      <c r="AG10" s="51"/>
      <c r="AH10" s="177"/>
      <c r="AI10" s="178"/>
      <c r="AJ10" s="37"/>
    </row>
    <row r="11" spans="1:36" x14ac:dyDescent="0.25">
      <c r="A11" s="113" t="s">
        <v>33</v>
      </c>
      <c r="B11" s="49">
        <v>2013</v>
      </c>
      <c r="C11" s="191"/>
      <c r="D11" s="187"/>
      <c r="E11" s="45">
        <f t="shared" si="0"/>
        <v>0</v>
      </c>
      <c r="F11" s="45" t="str">
        <f t="shared" si="1"/>
        <v/>
      </c>
      <c r="G11" s="45" t="str">
        <f t="shared" si="2"/>
        <v/>
      </c>
      <c r="H11" s="51"/>
      <c r="I11" s="188"/>
      <c r="J11" s="188"/>
      <c r="K11" s="188"/>
      <c r="L11" s="188"/>
      <c r="M11" s="75"/>
      <c r="N11" s="75"/>
      <c r="O11" s="75"/>
      <c r="P11" s="40"/>
      <c r="Q11" s="114" t="s">
        <v>59</v>
      </c>
      <c r="R11" s="52">
        <v>1404</v>
      </c>
      <c r="S11" s="117"/>
      <c r="T11" s="45">
        <f t="shared" si="3"/>
        <v>0</v>
      </c>
      <c r="U11" s="45" t="str">
        <f t="shared" si="4"/>
        <v/>
      </c>
      <c r="V11" s="45" t="str">
        <f t="shared" si="5"/>
        <v/>
      </c>
      <c r="W11" s="51">
        <v>4</v>
      </c>
      <c r="X11" s="105"/>
      <c r="Y11" s="110"/>
      <c r="Z11" s="40"/>
      <c r="AA11" s="114" t="s">
        <v>37</v>
      </c>
      <c r="AB11" s="119">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77"/>
      <c r="AI11" s="178"/>
      <c r="AJ11" s="37"/>
    </row>
    <row r="12" spans="1:36" x14ac:dyDescent="0.25">
      <c r="A12" s="90" t="s">
        <v>34</v>
      </c>
      <c r="B12" s="159"/>
      <c r="C12" s="191"/>
      <c r="D12" s="187"/>
      <c r="E12" s="45">
        <f t="shared" si="0"/>
        <v>0</v>
      </c>
      <c r="F12" s="45" t="str">
        <f t="shared" si="1"/>
        <v/>
      </c>
      <c r="G12" s="45" t="str">
        <f t="shared" si="2"/>
        <v/>
      </c>
      <c r="H12" s="46"/>
      <c r="I12" s="188"/>
      <c r="J12" s="188"/>
      <c r="K12" s="188"/>
      <c r="L12" s="188"/>
      <c r="M12" s="73"/>
      <c r="N12" s="73"/>
      <c r="O12" s="40"/>
      <c r="P12" s="40"/>
      <c r="Q12" s="114" t="s">
        <v>36</v>
      </c>
      <c r="R12" s="52">
        <v>1314</v>
      </c>
      <c r="S12" s="157"/>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4</v>
      </c>
      <c r="X12" s="105"/>
      <c r="Y12" s="110"/>
      <c r="Z12" s="40"/>
      <c r="AA12" s="114" t="s">
        <v>37</v>
      </c>
      <c r="AB12" s="119">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77"/>
      <c r="AI12" s="178"/>
      <c r="AJ12" s="37"/>
    </row>
    <row r="13" spans="1:36" x14ac:dyDescent="0.25">
      <c r="A13" s="113" t="s">
        <v>34</v>
      </c>
      <c r="B13" s="159"/>
      <c r="C13" s="191"/>
      <c r="D13" s="187"/>
      <c r="E13" s="45">
        <f t="shared" si="0"/>
        <v>0</v>
      </c>
      <c r="F13" s="45" t="str">
        <f t="shared" si="1"/>
        <v/>
      </c>
      <c r="G13" s="45" t="str">
        <f t="shared" si="2"/>
        <v/>
      </c>
      <c r="H13" s="46"/>
      <c r="I13" s="188"/>
      <c r="J13" s="188"/>
      <c r="K13" s="188"/>
      <c r="L13" s="188"/>
      <c r="M13" s="75"/>
      <c r="N13" s="75"/>
      <c r="O13" s="75"/>
      <c r="P13" s="40"/>
      <c r="Q13" s="114" t="s">
        <v>36</v>
      </c>
      <c r="R13" s="52">
        <v>1515</v>
      </c>
      <c r="S13" s="117"/>
      <c r="T13" s="45">
        <f t="shared" si="3"/>
        <v>0</v>
      </c>
      <c r="U13" s="45" t="str">
        <f t="shared" si="4"/>
        <v/>
      </c>
      <c r="V13" s="45" t="str">
        <f t="shared" si="5"/>
        <v/>
      </c>
      <c r="W13" s="46">
        <v>5</v>
      </c>
      <c r="X13" s="105"/>
      <c r="Y13" s="160"/>
      <c r="Z13" s="40"/>
      <c r="AA13" s="114" t="s">
        <v>63</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77"/>
      <c r="AI13" s="178"/>
      <c r="AJ13" s="37"/>
    </row>
    <row r="14" spans="1:36" x14ac:dyDescent="0.25">
      <c r="A14" s="113" t="s">
        <v>67</v>
      </c>
      <c r="B14" s="159"/>
      <c r="C14" s="191"/>
      <c r="D14" s="187"/>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88"/>
      <c r="J14" s="188"/>
      <c r="K14" s="188"/>
      <c r="L14" s="188"/>
      <c r="M14" s="75"/>
      <c r="N14" s="75"/>
      <c r="O14" s="75"/>
      <c r="P14" s="40"/>
      <c r="Q14" s="114" t="s">
        <v>55</v>
      </c>
      <c r="R14" s="52">
        <v>1114</v>
      </c>
      <c r="S14" s="157"/>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63</v>
      </c>
      <c r="AB14" s="119">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35</v>
      </c>
      <c r="B15" s="49">
        <v>1114</v>
      </c>
      <c r="C15" s="191"/>
      <c r="D15" s="187"/>
      <c r="E15" s="45">
        <f t="shared" si="0"/>
        <v>0</v>
      </c>
      <c r="F15" s="45" t="str">
        <f t="shared" si="1"/>
        <v/>
      </c>
      <c r="G15" s="45" t="str">
        <f t="shared" si="2"/>
        <v/>
      </c>
      <c r="H15" s="51">
        <v>4</v>
      </c>
      <c r="I15" s="188"/>
      <c r="J15" s="188"/>
      <c r="K15" s="188"/>
      <c r="L15" s="188"/>
      <c r="M15" s="75"/>
      <c r="N15" s="75"/>
      <c r="O15" s="75"/>
      <c r="P15" s="40"/>
      <c r="Q15" s="114" t="s">
        <v>55</v>
      </c>
      <c r="R15" s="159">
        <v>1214</v>
      </c>
      <c r="S15" s="157"/>
      <c r="T15" s="45">
        <f t="shared" si="24"/>
        <v>0</v>
      </c>
      <c r="U15" s="45" t="str">
        <f t="shared" si="25"/>
        <v/>
      </c>
      <c r="V15" s="45" t="str">
        <f t="shared" si="26"/>
        <v/>
      </c>
      <c r="W15" s="51">
        <v>4</v>
      </c>
      <c r="X15" s="105"/>
      <c r="Y15" s="110"/>
      <c r="Z15" s="40"/>
      <c r="AA15" s="114" t="s">
        <v>37</v>
      </c>
      <c r="AB15" s="54">
        <v>4983</v>
      </c>
      <c r="AC15" s="156"/>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4"/>
      <c r="AI15" s="155"/>
      <c r="AJ15" s="37"/>
    </row>
    <row r="16" spans="1:36" x14ac:dyDescent="0.25">
      <c r="A16" s="90" t="s">
        <v>30</v>
      </c>
      <c r="B16" s="49">
        <v>1113</v>
      </c>
      <c r="C16" s="191"/>
      <c r="D16" s="187"/>
      <c r="E16" s="45">
        <f t="shared" si="0"/>
        <v>0</v>
      </c>
      <c r="F16" s="45" t="str">
        <f t="shared" si="1"/>
        <v/>
      </c>
      <c r="G16" s="45" t="str">
        <f t="shared" si="2"/>
        <v/>
      </c>
      <c r="H16" s="51"/>
      <c r="I16" s="188"/>
      <c r="J16" s="188"/>
      <c r="K16" s="188"/>
      <c r="L16" s="188"/>
      <c r="M16" s="75"/>
      <c r="N16" s="75"/>
      <c r="O16" s="75"/>
      <c r="P16" s="93"/>
      <c r="Q16" s="114" t="s">
        <v>31</v>
      </c>
      <c r="R16" s="49">
        <v>1715</v>
      </c>
      <c r="S16" s="157"/>
      <c r="T16" s="45">
        <f t="shared" si="24"/>
        <v>0</v>
      </c>
      <c r="U16" s="45" t="str">
        <f t="shared" si="25"/>
        <v/>
      </c>
      <c r="V16" s="45" t="str">
        <f t="shared" si="26"/>
        <v/>
      </c>
      <c r="W16" s="51">
        <v>5</v>
      </c>
      <c r="X16" s="105"/>
      <c r="Y16" s="110"/>
      <c r="Z16" s="40"/>
      <c r="AA16" s="114"/>
      <c r="AB16" s="149"/>
      <c r="AC16" s="150"/>
      <c r="AD16" s="45"/>
      <c r="AE16" s="45"/>
      <c r="AF16" s="45"/>
      <c r="AG16" s="46"/>
      <c r="AH16" s="151"/>
      <c r="AI16" s="152"/>
      <c r="AJ16" s="37"/>
    </row>
    <row r="17" spans="1:36" x14ac:dyDescent="0.25">
      <c r="A17" s="113" t="s">
        <v>69</v>
      </c>
      <c r="B17" s="49">
        <v>3203</v>
      </c>
      <c r="C17" s="191"/>
      <c r="D17" s="187"/>
      <c r="E17" s="45">
        <f t="shared" si="0"/>
        <v>0</v>
      </c>
      <c r="F17" s="45" t="str">
        <f t="shared" si="1"/>
        <v/>
      </c>
      <c r="G17" s="45" t="str">
        <f t="shared" si="2"/>
        <v/>
      </c>
      <c r="H17" s="46"/>
      <c r="I17" s="188"/>
      <c r="J17" s="188"/>
      <c r="K17" s="188"/>
      <c r="L17" s="188"/>
      <c r="M17" s="75"/>
      <c r="N17" s="75"/>
      <c r="O17" s="75"/>
      <c r="P17" s="40"/>
      <c r="Q17" s="114" t="s">
        <v>69</v>
      </c>
      <c r="R17" s="49">
        <v>3103</v>
      </c>
      <c r="S17" s="117"/>
      <c r="T17" s="45">
        <f t="shared" si="3"/>
        <v>0</v>
      </c>
      <c r="U17" s="45" t="str">
        <f t="shared" si="4"/>
        <v/>
      </c>
      <c r="V17" s="45" t="str">
        <f t="shared" si="5"/>
        <v/>
      </c>
      <c r="W17" s="46"/>
      <c r="X17" s="105"/>
      <c r="Y17" s="110"/>
      <c r="Z17" s="40"/>
      <c r="AA17" s="115" t="s">
        <v>73</v>
      </c>
      <c r="AH17" s="104"/>
      <c r="AI17" s="95"/>
      <c r="AJ17" s="37"/>
    </row>
    <row r="18" spans="1:36" x14ac:dyDescent="0.25">
      <c r="A18" s="113" t="s">
        <v>68</v>
      </c>
      <c r="B18" s="159"/>
      <c r="C18" s="191"/>
      <c r="D18" s="187"/>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88"/>
      <c r="J18" s="188"/>
      <c r="K18" s="188"/>
      <c r="L18" s="188"/>
      <c r="M18" s="75"/>
      <c r="N18" s="75"/>
      <c r="O18" s="75"/>
      <c r="P18" s="40"/>
      <c r="Q18" s="142"/>
      <c r="R18" s="142"/>
      <c r="S18" s="142"/>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2"/>
      <c r="X18" s="142"/>
      <c r="Y18" s="142"/>
      <c r="Z18" s="40"/>
      <c r="AA18" s="114" t="s">
        <v>63</v>
      </c>
      <c r="AB18" s="54">
        <v>3513</v>
      </c>
      <c r="AC18" s="116"/>
      <c r="AD18" s="45">
        <f t="shared" ref="AD18" si="36">IF(AG18&lt;&gt;"",AG18,3)*IF(AC18="A",4,IF(AC18="B",3,IF(AC18="C",2,IF(AC18="D",1,IF(AND(AC18&gt;=0,AC18&lt;=4,ISNUMBER(AC18)),AC18,0)))))</f>
        <v>0</v>
      </c>
      <c r="AE18" s="45" t="str">
        <f t="shared" ref="AE18" si="37">IF(OR(AC18="A",AC18="B",AC18="C",AC18="D",AC18="F",AND(AC18&gt;=0,AC18&lt;=4,ISNUMBER(AC18))),IF(AG18&lt;&gt;"",AG18,3),"")</f>
        <v/>
      </c>
      <c r="AF18" s="45" t="str">
        <f t="shared" ref="AF18" si="38">IF(OR(AC18="A",AC18="B",AC18="C",AC18="D",AC18="P",AND(AC18&gt;=0,AC18&lt;=4,ISNUMBER(AC18))),IF(AG18&lt;&gt;"",AG18,3),"")</f>
        <v/>
      </c>
      <c r="AG18" s="46"/>
      <c r="AH18" s="177"/>
      <c r="AI18" s="186"/>
      <c r="AJ18" s="37"/>
    </row>
    <row r="19" spans="1:36" x14ac:dyDescent="0.25">
      <c r="A19" s="113" t="s">
        <v>68</v>
      </c>
      <c r="B19" s="159"/>
      <c r="C19" s="191"/>
      <c r="D19" s="187"/>
      <c r="E19" s="45">
        <f t="shared" si="0"/>
        <v>0</v>
      </c>
      <c r="F19" s="45" t="str">
        <f t="shared" si="1"/>
        <v/>
      </c>
      <c r="G19" s="45" t="str">
        <f t="shared" si="2"/>
        <v/>
      </c>
      <c r="H19" s="51"/>
      <c r="I19" s="188"/>
      <c r="J19" s="188"/>
      <c r="K19" s="188"/>
      <c r="L19" s="188"/>
      <c r="M19" s="75"/>
      <c r="N19" s="75"/>
      <c r="O19" s="75"/>
      <c r="P19" s="40"/>
      <c r="Q19" s="104"/>
      <c r="R19" s="104"/>
      <c r="S19" s="104"/>
      <c r="T19" s="104"/>
      <c r="U19" s="104"/>
      <c r="V19" s="104"/>
      <c r="W19" s="104"/>
      <c r="X19" s="104"/>
      <c r="Y19" s="104"/>
      <c r="Z19" s="40"/>
      <c r="AA19" s="114" t="s">
        <v>37</v>
      </c>
      <c r="AB19" s="54">
        <v>4363</v>
      </c>
      <c r="AC19" s="116"/>
      <c r="AD19" s="45">
        <f t="shared" ref="AD19" si="39">IF(AG19&lt;&gt;"",AG19,3)*IF(AC19="A",4,IF(AC19="B",3,IF(AC19="C",2,IF(AC19="D",1,IF(AND(AC19&gt;=0,AC19&lt;=4,ISNUMBER(AC19)),AC19,0)))))</f>
        <v>0</v>
      </c>
      <c r="AE19" s="45" t="str">
        <f t="shared" ref="AE19" si="40">IF(OR(AC19="A",AC19="B",AC19="C",AC19="D",AC19="F",AND(AC19&gt;=0,AC19&lt;=4,ISNUMBER(AC19))),IF(AG19&lt;&gt;"",AG19,3),"")</f>
        <v/>
      </c>
      <c r="AF19" s="45" t="str">
        <f t="shared" ref="AF19" si="41">IF(OR(AC19="A",AC19="B",AC19="C",AC19="D",AC19="P",AND(AC19&gt;=0,AC19&lt;=4,ISNUMBER(AC19))),IF(AG19&lt;&gt;"",AG19,3),"")</f>
        <v/>
      </c>
      <c r="AG19" s="46"/>
      <c r="AH19" s="108"/>
      <c r="AI19" s="109"/>
      <c r="AJ19" s="37"/>
    </row>
    <row r="20" spans="1:36" x14ac:dyDescent="0.25">
      <c r="A20" s="113" t="s">
        <v>38</v>
      </c>
      <c r="B20" s="52"/>
      <c r="C20" s="191"/>
      <c r="D20" s="187"/>
      <c r="E20" s="45">
        <f t="shared" si="0"/>
        <v>0</v>
      </c>
      <c r="F20" s="45" t="str">
        <f t="shared" si="1"/>
        <v/>
      </c>
      <c r="G20" s="45" t="str">
        <f t="shared" si="2"/>
        <v/>
      </c>
      <c r="H20" s="46"/>
      <c r="I20" s="192"/>
      <c r="J20" s="188"/>
      <c r="K20" s="188"/>
      <c r="L20" s="188"/>
      <c r="M20" s="75"/>
      <c r="N20" s="75"/>
      <c r="O20" s="75"/>
      <c r="P20" s="40"/>
      <c r="Q20" s="193"/>
      <c r="R20" s="193"/>
      <c r="S20" s="193"/>
      <c r="T20" s="193"/>
      <c r="U20" s="193"/>
      <c r="V20" s="193"/>
      <c r="W20" s="193"/>
      <c r="X20" s="29" t="s">
        <v>39</v>
      </c>
      <c r="Y20" s="75"/>
      <c r="Z20" s="40"/>
      <c r="AJ20" s="37"/>
    </row>
    <row r="21" spans="1:36" ht="15" x14ac:dyDescent="0.25">
      <c r="A21" s="113" t="s">
        <v>62</v>
      </c>
      <c r="B21" s="52"/>
      <c r="C21" s="191"/>
      <c r="D21" s="187"/>
      <c r="E21" s="45">
        <f t="shared" si="0"/>
        <v>0</v>
      </c>
      <c r="F21" s="45" t="str">
        <f t="shared" si="1"/>
        <v/>
      </c>
      <c r="G21" s="45" t="str">
        <f t="shared" si="2"/>
        <v/>
      </c>
      <c r="H21" s="51"/>
      <c r="I21" s="188"/>
      <c r="J21" s="188"/>
      <c r="K21" s="188"/>
      <c r="L21" s="188"/>
      <c r="M21" s="75"/>
      <c r="N21" s="75"/>
      <c r="O21" s="75"/>
      <c r="P21" s="40"/>
      <c r="Q21" s="53" t="s">
        <v>40</v>
      </c>
      <c r="R21" s="75"/>
      <c r="S21" s="75"/>
      <c r="T21" s="75"/>
      <c r="U21" s="75"/>
      <c r="V21" s="97"/>
      <c r="W21" s="75"/>
      <c r="X21" s="75"/>
      <c r="Y21" s="161"/>
      <c r="Z21" s="40"/>
      <c r="AA21" s="115" t="s">
        <v>119</v>
      </c>
      <c r="AB21" s="126"/>
      <c r="AC21" s="126"/>
      <c r="AD21" s="55"/>
      <c r="AE21" s="55"/>
      <c r="AF21" s="55"/>
      <c r="AG21" s="56"/>
      <c r="AH21" s="57"/>
      <c r="AI21" s="101"/>
      <c r="AJ21" s="37"/>
    </row>
    <row r="22" spans="1:36" ht="15.6" thickBot="1" x14ac:dyDescent="0.3">
      <c r="A22" s="96"/>
      <c r="B22" s="52"/>
      <c r="C22" s="187"/>
      <c r="D22" s="187"/>
      <c r="E22" s="45">
        <f t="shared" si="0"/>
        <v>0</v>
      </c>
      <c r="F22" s="45" t="str">
        <f t="shared" si="1"/>
        <v/>
      </c>
      <c r="G22" s="45" t="str">
        <f t="shared" si="2"/>
        <v/>
      </c>
      <c r="H22" s="51"/>
      <c r="I22" s="188"/>
      <c r="J22" s="188"/>
      <c r="K22" s="188"/>
      <c r="L22" s="188"/>
      <c r="M22" s="75"/>
      <c r="N22" s="75"/>
      <c r="O22" s="75"/>
      <c r="P22" s="40"/>
      <c r="Q22" s="189">
        <f>SUM(G7:G24,V7:V18,AF8:AF15,AF18:AF19,AF31:AF36,G29:G44,O29:O44)</f>
        <v>0</v>
      </c>
      <c r="R22" s="189"/>
      <c r="S22" s="75" t="s">
        <v>41</v>
      </c>
      <c r="T22" s="75"/>
      <c r="U22" s="75"/>
      <c r="V22" s="75"/>
      <c r="W22" s="75"/>
      <c r="X22" s="75"/>
      <c r="Y22" s="75"/>
      <c r="Z22" s="40"/>
      <c r="AA22" s="99"/>
      <c r="AB22" s="100"/>
      <c r="AC22" s="100"/>
      <c r="AD22" s="55"/>
      <c r="AE22" s="55"/>
      <c r="AF22" s="55"/>
      <c r="AG22" s="56"/>
      <c r="AH22" s="57"/>
      <c r="AI22" s="101"/>
      <c r="AJ22" s="37"/>
    </row>
    <row r="23" spans="1:36" ht="16.2" thickTop="1" thickBot="1" x14ac:dyDescent="0.3">
      <c r="A23" s="96"/>
      <c r="B23" s="52"/>
      <c r="C23" s="187"/>
      <c r="D23" s="187"/>
      <c r="E23" s="45">
        <f t="shared" si="0"/>
        <v>0</v>
      </c>
      <c r="F23" s="45" t="str">
        <f t="shared" si="1"/>
        <v/>
      </c>
      <c r="G23" s="45" t="str">
        <f t="shared" si="2"/>
        <v/>
      </c>
      <c r="H23" s="51"/>
      <c r="I23" s="188"/>
      <c r="J23" s="188"/>
      <c r="K23" s="188"/>
      <c r="L23" s="188"/>
      <c r="M23" s="75"/>
      <c r="N23" s="75"/>
      <c r="O23" s="75"/>
      <c r="P23" s="40"/>
      <c r="Q23" s="190" t="str">
        <f>IF(SUM(F7:F24,U7:U18,AE8:AE15,AE18:AE19,AE31:AE36, F29:F44,N29:N44)=0,"N/A",ROUNDDOWN(SUM(E7:E24,T7:T18,AD8:AD15,AD18:AD19,AD31:AD36,E29:E44,M29:M44)/SUM(F7:F24,U7:U18,AE8:AE15,AE18:AE19,AE31:AE36,F29:F44,N29:N44),2))</f>
        <v>N/A</v>
      </c>
      <c r="R23" s="190"/>
      <c r="S23" s="75" t="s">
        <v>42</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87"/>
      <c r="D24" s="187"/>
      <c r="E24" s="45">
        <f t="shared" si="0"/>
        <v>0</v>
      </c>
      <c r="F24" s="45" t="str">
        <f t="shared" si="1"/>
        <v/>
      </c>
      <c r="G24" s="45" t="str">
        <f t="shared" si="2"/>
        <v/>
      </c>
      <c r="H24" s="51"/>
      <c r="I24" s="188"/>
      <c r="J24" s="188"/>
      <c r="K24" s="188"/>
      <c r="L24" s="188"/>
      <c r="M24" s="75"/>
      <c r="N24" s="75"/>
      <c r="O24" s="75"/>
      <c r="P24" s="40"/>
      <c r="Q24" s="181">
        <f>SUMIF(B7:B24,"&gt;2999",F7:F24)+SUMIF(B29:B44,"&gt;2999",F29:F44)+SUMIF(J29:J44,"&gt;2999",N29:N44)+SUMIF(R7:R18,"&gt;2999",U7:U18)+SUMIF(AB8:AB15,"&gt;2999",AE8:AE15)+SUMIF(AB18:AB19,"&gt;2999",AE18:AE19)+SUMIF(AB31:AB36,"&gt;2999",AE31:AE36)</f>
        <v>0</v>
      </c>
      <c r="R24" s="181"/>
      <c r="S24" s="75" t="s">
        <v>43</v>
      </c>
      <c r="T24" s="75"/>
      <c r="U24" s="75"/>
      <c r="V24" s="75"/>
      <c r="W24" s="75"/>
      <c r="X24" s="75"/>
      <c r="Y24" s="75"/>
      <c r="Z24" s="40"/>
      <c r="AA24" s="99"/>
      <c r="AB24" s="100"/>
      <c r="AC24" s="100"/>
      <c r="AD24" s="55"/>
      <c r="AE24" s="55"/>
      <c r="AF24" s="55"/>
      <c r="AG24" s="56"/>
      <c r="AH24" s="57"/>
      <c r="AI24" s="101"/>
      <c r="AJ24" s="37"/>
    </row>
    <row r="25" spans="1:36" ht="15.6" thickBot="1" x14ac:dyDescent="0.3">
      <c r="A25" s="179"/>
      <c r="B25" s="180"/>
      <c r="C25" s="180"/>
      <c r="D25" s="180"/>
      <c r="E25" s="180"/>
      <c r="F25" s="180"/>
      <c r="G25" s="180"/>
      <c r="H25" s="180"/>
      <c r="I25" s="180"/>
      <c r="J25" s="180"/>
      <c r="K25" s="180"/>
      <c r="L25" s="180"/>
      <c r="M25" s="104"/>
      <c r="N25" s="104"/>
      <c r="O25" s="104"/>
      <c r="P25" s="40"/>
      <c r="Q25" s="182">
        <f>SUMIF(B7:B24,"&gt;2999",E7:E24)+SUMIF(B29:B44,"&gt;2999",E29:E44)+SUMIF(J29:J44,"&gt;2999",M29:M44)+SUMIF(R7:R18,"&gt;2999",T7:T18)+SUMIF(AB8:AB15,"&gt;2999",AD8:AD15)+SUMIF(AB18:AB19,"&gt;2999",AD18:AD19)+SUMIF(AB31:AB36,"&gt;2999",AD31:AD36)</f>
        <v>0</v>
      </c>
      <c r="R25" s="182"/>
      <c r="S25" s="29" t="s">
        <v>44</v>
      </c>
      <c r="T25" s="75"/>
      <c r="U25" s="75"/>
      <c r="V25" s="75"/>
      <c r="W25" s="75"/>
      <c r="X25" s="75"/>
      <c r="Y25" s="75"/>
      <c r="Z25" s="48"/>
      <c r="AA25" s="99"/>
      <c r="AB25" s="100"/>
      <c r="AC25" s="100"/>
      <c r="AD25" s="55"/>
      <c r="AE25" s="55"/>
      <c r="AF25" s="55"/>
      <c r="AG25" s="56"/>
      <c r="AH25" s="57"/>
      <c r="AI25" s="101"/>
      <c r="AJ25" s="37"/>
    </row>
    <row r="26" spans="1:36" ht="15.6" thickBot="1" x14ac:dyDescent="0.3">
      <c r="A26" s="118" t="s">
        <v>58</v>
      </c>
      <c r="B26" s="104"/>
      <c r="C26" s="104"/>
      <c r="D26" s="104"/>
      <c r="E26" s="104"/>
      <c r="F26" s="104"/>
      <c r="G26" s="104"/>
      <c r="H26" s="104"/>
      <c r="I26" s="104"/>
      <c r="J26" s="104"/>
      <c r="K26" s="104"/>
      <c r="L26" s="104"/>
      <c r="M26" s="104"/>
      <c r="N26" s="104"/>
      <c r="O26" s="104"/>
      <c r="P26" s="40"/>
      <c r="Q26" s="183" t="str">
        <f>IF(SUM(Q25)=0,"N/A",Q25/Q24)</f>
        <v>N/A</v>
      </c>
      <c r="R26" s="183"/>
      <c r="S26" s="75" t="s">
        <v>46</v>
      </c>
      <c r="T26" s="75"/>
      <c r="U26" s="75"/>
      <c r="V26" s="75"/>
      <c r="W26" s="75"/>
      <c r="X26" s="75"/>
      <c r="Y26" s="75"/>
      <c r="Z26" s="75"/>
      <c r="AA26" s="99"/>
      <c r="AB26" s="100"/>
      <c r="AC26" s="100"/>
      <c r="AD26" s="55"/>
      <c r="AE26" s="55"/>
      <c r="AF26" s="55"/>
      <c r="AG26" s="56"/>
      <c r="AH26" s="57"/>
      <c r="AI26" s="101"/>
      <c r="AJ26" s="37"/>
    </row>
    <row r="27" spans="1:36" ht="16.2" thickTop="1" thickBot="1" x14ac:dyDescent="0.3">
      <c r="A27" s="84" t="s">
        <v>45</v>
      </c>
      <c r="B27" s="68"/>
      <c r="C27" s="104"/>
      <c r="D27" s="104"/>
      <c r="E27" s="104"/>
      <c r="F27" s="104"/>
      <c r="G27" s="104"/>
      <c r="H27" s="104"/>
      <c r="I27" s="158" t="s">
        <v>57</v>
      </c>
      <c r="J27" s="158"/>
      <c r="K27" s="158"/>
      <c r="L27" s="158"/>
      <c r="M27" s="158"/>
      <c r="N27" s="158"/>
      <c r="O27" s="158"/>
      <c r="P27" s="158"/>
      <c r="Q27" s="184"/>
      <c r="R27" s="184"/>
      <c r="S27" s="29" t="s">
        <v>49</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5">
      <c r="A28" s="98" t="s">
        <v>20</v>
      </c>
      <c r="B28" s="104"/>
      <c r="C28" s="104" t="s">
        <v>47</v>
      </c>
      <c r="D28" s="32" t="s">
        <v>48</v>
      </c>
      <c r="E28" s="104"/>
      <c r="F28" s="104"/>
      <c r="G28" s="104"/>
      <c r="H28" s="104"/>
      <c r="I28" s="104" t="s">
        <v>20</v>
      </c>
      <c r="J28" s="104"/>
      <c r="K28" s="104" t="s">
        <v>47</v>
      </c>
      <c r="L28" s="129" t="s">
        <v>48</v>
      </c>
      <c r="M28" s="89" t="s">
        <v>22</v>
      </c>
      <c r="N28" s="89" t="s">
        <v>23</v>
      </c>
      <c r="O28" s="89" t="s">
        <v>24</v>
      </c>
      <c r="P28" s="40"/>
      <c r="Q28" s="185">
        <v>124</v>
      </c>
      <c r="R28" s="185"/>
      <c r="S28" s="75" t="s">
        <v>50</v>
      </c>
      <c r="T28" s="75"/>
      <c r="U28" s="75"/>
      <c r="V28" s="75"/>
      <c r="W28" s="75"/>
      <c r="X28" s="75"/>
      <c r="Y28" s="75"/>
      <c r="Z28" s="40"/>
      <c r="AA28" s="99"/>
      <c r="AB28" s="100"/>
      <c r="AC28" s="100"/>
      <c r="AD28" s="55"/>
      <c r="AE28" s="55"/>
      <c r="AF28" s="55"/>
      <c r="AG28" s="56"/>
      <c r="AH28" s="57"/>
      <c r="AI28" s="101"/>
      <c r="AJ28" s="144"/>
    </row>
    <row r="29" spans="1:36" ht="15.6" thickBot="1" x14ac:dyDescent="0.3">
      <c r="A29" s="153"/>
      <c r="B29" s="60"/>
      <c r="C29" s="128"/>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8"/>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75" t="s">
        <v>51</v>
      </c>
      <c r="R29" s="75"/>
      <c r="S29" s="75"/>
      <c r="T29" s="75"/>
      <c r="U29" s="75"/>
      <c r="V29" s="75"/>
      <c r="W29" s="75"/>
      <c r="X29" s="75"/>
      <c r="Y29" s="75"/>
      <c r="Z29" s="40"/>
      <c r="AA29" s="99"/>
      <c r="AB29" s="100"/>
      <c r="AC29" s="100"/>
      <c r="AD29" s="55"/>
      <c r="AE29" s="55"/>
      <c r="AF29" s="55"/>
      <c r="AG29" s="56"/>
      <c r="AH29" s="57"/>
      <c r="AI29" s="101"/>
      <c r="AJ29" s="37"/>
    </row>
    <row r="30" spans="1:36" ht="15.6" thickBot="1" x14ac:dyDescent="0.3">
      <c r="A30" s="153"/>
      <c r="B30" s="60"/>
      <c r="C30" s="128"/>
      <c r="D30" s="62"/>
      <c r="E30" s="63">
        <f t="shared" si="42"/>
        <v>0</v>
      </c>
      <c r="F30" s="64" t="str">
        <f t="shared" si="43"/>
        <v/>
      </c>
      <c r="G30" s="65" t="str">
        <f t="shared" si="44"/>
        <v/>
      </c>
      <c r="H30" s="67"/>
      <c r="I30" s="59"/>
      <c r="J30" s="60"/>
      <c r="K30" s="128"/>
      <c r="L30" s="62"/>
      <c r="M30" s="40">
        <f t="shared" si="45"/>
        <v>0</v>
      </c>
      <c r="N30" s="40" t="str">
        <f t="shared" si="46"/>
        <v/>
      </c>
      <c r="O30" s="40" t="str">
        <f t="shared" si="47"/>
        <v/>
      </c>
      <c r="P30" s="40"/>
      <c r="Q30" s="75"/>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8"/>
      <c r="L31" s="62"/>
      <c r="M31" s="40">
        <f t="shared" si="45"/>
        <v>0</v>
      </c>
      <c r="N31" s="40" t="str">
        <f t="shared" si="46"/>
        <v/>
      </c>
      <c r="O31" s="40" t="str">
        <f t="shared" si="47"/>
        <v/>
      </c>
      <c r="P31" s="40"/>
      <c r="Q31" s="75"/>
      <c r="R31" s="75"/>
      <c r="S31" s="75"/>
      <c r="T31" s="75"/>
      <c r="U31" s="75"/>
      <c r="V31" s="75"/>
      <c r="W31" s="75"/>
      <c r="X31" s="75"/>
      <c r="Y31" s="75"/>
      <c r="Z31" s="40"/>
      <c r="AA31" s="143"/>
      <c r="AB31" s="54"/>
      <c r="AC31" s="116"/>
      <c r="AD31" s="45">
        <f t="shared" ref="AD31:AD33" si="48">IF(AG31&lt;&gt;"",AG31,3)*IF(AC31="A",4,IF(AC31="B",3,IF(AC31="C",2,IF(AC31="D",1,IF(AND(AC31&gt;=0,AC31&lt;=4,ISNUMBER(AC31)),AC31,0)))))</f>
        <v>0</v>
      </c>
      <c r="AE31" s="45" t="str">
        <f t="shared" ref="AE31:AE33" si="49">IF(OR(AC31="A",AC31="B",AC31="C",AC31="D",AC31="F",AND(AC31&gt;=0,AC31&lt;=4,ISNUMBER(AC31))),IF(AG31&lt;&gt;"",AG31,3),"")</f>
        <v/>
      </c>
      <c r="AF31" s="45" t="str">
        <f t="shared" ref="AF31:AF33" si="50">IF(OR(AC31="A",AC31="B",AC31="C",AC31="D",AC31="P",AND(AC31&gt;=0,AC31&lt;=4,ISNUMBER(AC31))),IF(AG31&lt;&gt;"",AG31,3),"")</f>
        <v/>
      </c>
      <c r="AG31" s="46"/>
      <c r="AH31" s="108"/>
      <c r="AI31" s="109"/>
      <c r="AJ31" s="37"/>
    </row>
    <row r="32" spans="1:36" ht="13.8"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94"/>
      <c r="AB32" s="50"/>
      <c r="AC32" s="116"/>
      <c r="AD32" s="45">
        <f t="shared" si="48"/>
        <v>0</v>
      </c>
      <c r="AE32" s="45" t="str">
        <f t="shared" si="49"/>
        <v/>
      </c>
      <c r="AF32" s="45" t="str">
        <f t="shared" si="50"/>
        <v/>
      </c>
      <c r="AG32" s="46"/>
      <c r="AH32" s="108"/>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08"/>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ref="AD34:AD36" si="51">IF(AG34&lt;&gt;"",AG34,3)*IF(AC34="A",4,IF(AC34="B",3,IF(AC34="C",2,IF(AC34="D",1,IF(AND(AC34&gt;=0,AC34&lt;=4,ISNUMBER(AC34)),AC34,0)))))</f>
        <v>0</v>
      </c>
      <c r="AE34" s="45" t="str">
        <f t="shared" ref="AE34:AE36" si="52">IF(OR(AC34="A",AC34="B",AC34="C",AC34="D",AC34="F",AND(AC34&gt;=0,AC34&lt;=4,ISNUMBER(AC34))),IF(AG34&lt;&gt;"",AG34,3),"")</f>
        <v/>
      </c>
      <c r="AF34" s="45" t="str">
        <f t="shared" ref="AF34:AF36" si="53">IF(OR(AC34="A",AC34="B",AC34="C",AC34="D",AC34="P",AND(AC34&gt;=0,AC34&lt;=4,ISNUMBER(AC34))),IF(AG34&lt;&gt;"",AG34,3),"")</f>
        <v/>
      </c>
      <c r="AG34" s="46"/>
      <c r="AH34" s="108"/>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si="51"/>
        <v>0</v>
      </c>
      <c r="AE35" s="45" t="str">
        <f t="shared" si="52"/>
        <v/>
      </c>
      <c r="AF35" s="45" t="str">
        <f t="shared" si="53"/>
        <v/>
      </c>
      <c r="AG35" s="46"/>
      <c r="AH35" s="108"/>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51"/>
        <v>0</v>
      </c>
      <c r="AE36" s="45" t="str">
        <f t="shared" si="52"/>
        <v/>
      </c>
      <c r="AF36" s="45" t="str">
        <f t="shared" si="53"/>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1"/>
      <c r="AB37" s="125"/>
      <c r="AC37" s="122"/>
      <c r="AD37" s="123"/>
      <c r="AE37" s="123"/>
      <c r="AF37" s="123"/>
      <c r="AG37" s="124"/>
      <c r="AH37" s="125"/>
      <c r="AI37" s="125"/>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127"/>
      <c r="AB38" s="58"/>
      <c r="AC38" s="58"/>
      <c r="AD38" s="40"/>
      <c r="AE38" s="40"/>
      <c r="AF38" s="40"/>
      <c r="AG38" s="41"/>
      <c r="AH38" s="176"/>
      <c r="AI38" s="176"/>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40"/>
      <c r="AB39" s="40"/>
      <c r="AC39" s="40"/>
      <c r="AD39" s="40"/>
      <c r="AE39" s="40"/>
      <c r="AF39" s="40"/>
      <c r="AG39" s="40"/>
      <c r="AH39" s="40"/>
      <c r="AI39" s="40"/>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104"/>
      <c r="AC40" s="104"/>
      <c r="AD40" s="104"/>
      <c r="AE40" s="104"/>
      <c r="AF40" s="104"/>
      <c r="AG40" s="104"/>
      <c r="AH40" s="104"/>
      <c r="AI40" s="104"/>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40"/>
      <c r="AC41" s="40"/>
      <c r="AD41" s="40"/>
      <c r="AE41" s="40"/>
      <c r="AF41" s="40"/>
      <c r="AG41" s="40"/>
      <c r="AH41" s="40"/>
      <c r="AI41" s="40"/>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73"/>
      <c r="AC43" s="73"/>
      <c r="AD43" s="73"/>
      <c r="AE43" s="73"/>
      <c r="AF43" s="73"/>
      <c r="AH43" s="73"/>
      <c r="AI43" s="73"/>
      <c r="AJ43" s="37"/>
    </row>
    <row r="44" spans="1:36" ht="12"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102"/>
      <c r="AA44" s="40"/>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7"/>
      <c r="AJ46" s="70"/>
    </row>
    <row r="47" spans="1:36" x14ac:dyDescent="0.25">
      <c r="Q47" s="39"/>
      <c r="R47" s="39"/>
      <c r="S47" s="39"/>
      <c r="T47" s="39"/>
      <c r="U47" s="39"/>
      <c r="V47" s="39"/>
      <c r="W47" s="39"/>
      <c r="X47" s="39"/>
      <c r="Y47" s="39"/>
      <c r="AA47" s="40"/>
    </row>
    <row r="48" spans="1:36" x14ac:dyDescent="0.25">
      <c r="Q48" s="39"/>
      <c r="R48" s="39"/>
      <c r="S48" s="39"/>
      <c r="T48" s="39"/>
      <c r="U48" s="39"/>
      <c r="V48" s="39"/>
      <c r="W48" s="39"/>
      <c r="X48" s="39"/>
      <c r="Y48" s="39"/>
      <c r="AA48" s="42"/>
    </row>
    <row r="49" spans="17:25" x14ac:dyDescent="0.25">
      <c r="Q49" s="39"/>
      <c r="R49" s="39"/>
      <c r="S49" s="39"/>
      <c r="T49" s="39"/>
      <c r="U49" s="39"/>
      <c r="V49" s="39"/>
      <c r="W49" s="39"/>
      <c r="X49" s="39"/>
      <c r="Y49" s="39"/>
    </row>
    <row r="50" spans="17:25" x14ac:dyDescent="0.25">
      <c r="Q50" s="39"/>
      <c r="R50" s="39"/>
      <c r="S50" s="39"/>
      <c r="T50" s="39"/>
      <c r="U50" s="39"/>
      <c r="V50" s="39"/>
      <c r="W50" s="39"/>
      <c r="X50" s="39"/>
      <c r="Y50" s="39"/>
    </row>
    <row r="51" spans="17:25" x14ac:dyDescent="0.25">
      <c r="Q51" s="39"/>
      <c r="R51" s="39"/>
      <c r="S51" s="39"/>
      <c r="T51" s="39"/>
      <c r="U51" s="39"/>
      <c r="V51" s="39"/>
      <c r="W51" s="39"/>
      <c r="X51" s="39"/>
      <c r="Y51" s="39"/>
    </row>
    <row r="52" spans="17:25" x14ac:dyDescent="0.25">
      <c r="Q52" s="39"/>
      <c r="R52" s="39"/>
      <c r="S52" s="39"/>
      <c r="T52" s="39"/>
      <c r="U52" s="39"/>
      <c r="V52" s="39"/>
      <c r="W52" s="39"/>
      <c r="X52" s="39"/>
      <c r="Y52" s="39"/>
    </row>
    <row r="53" spans="17:25" x14ac:dyDescent="0.25">
      <c r="Q53" s="39"/>
      <c r="R53" s="39"/>
      <c r="S53" s="39"/>
      <c r="T53" s="39"/>
      <c r="U53" s="39"/>
      <c r="V53" s="39"/>
      <c r="W53" s="39"/>
      <c r="X53" s="39"/>
      <c r="Y53" s="39"/>
    </row>
  </sheetData>
  <sheetProtection sheet="1" objects="1" scenarios="1"/>
  <mergeCells count="57">
    <mergeCell ref="C8:D8"/>
    <mergeCell ref="I8:L8"/>
    <mergeCell ref="AH8:AI8"/>
    <mergeCell ref="C9:D9"/>
    <mergeCell ref="I9:L9"/>
    <mergeCell ref="AH9:AI9"/>
    <mergeCell ref="S1:Y1"/>
    <mergeCell ref="AG1:AI1"/>
    <mergeCell ref="C7:D7"/>
    <mergeCell ref="I7:L7"/>
    <mergeCell ref="X7:Y7"/>
    <mergeCell ref="B1:Q1"/>
    <mergeCell ref="C10:D10"/>
    <mergeCell ref="I10:L10"/>
    <mergeCell ref="AH10:AI10"/>
    <mergeCell ref="C11:D11"/>
    <mergeCell ref="I11:L11"/>
    <mergeCell ref="AH13:AI13"/>
    <mergeCell ref="AH12:AI12"/>
    <mergeCell ref="C15:D15"/>
    <mergeCell ref="I15:L15"/>
    <mergeCell ref="C12:D12"/>
    <mergeCell ref="I12:L12"/>
    <mergeCell ref="C13:D13"/>
    <mergeCell ref="I13:L13"/>
    <mergeCell ref="C14:D14"/>
    <mergeCell ref="I14:L14"/>
    <mergeCell ref="C16:D16"/>
    <mergeCell ref="I16:L16"/>
    <mergeCell ref="C17:D17"/>
    <mergeCell ref="I17:L17"/>
    <mergeCell ref="C19:D19"/>
    <mergeCell ref="I19:L19"/>
    <mergeCell ref="C18:D18"/>
    <mergeCell ref="I18:L18"/>
    <mergeCell ref="I20:L20"/>
    <mergeCell ref="C21:D21"/>
    <mergeCell ref="I21:L21"/>
    <mergeCell ref="Q20:W20"/>
    <mergeCell ref="C22:D22"/>
    <mergeCell ref="I22:L22"/>
    <mergeCell ref="AH38:AI38"/>
    <mergeCell ref="AH11:AI11"/>
    <mergeCell ref="A25:L25"/>
    <mergeCell ref="Q24:R24"/>
    <mergeCell ref="Q25:R25"/>
    <mergeCell ref="Q26:R26"/>
    <mergeCell ref="Q27:R27"/>
    <mergeCell ref="Q28:R28"/>
    <mergeCell ref="AH18:AI18"/>
    <mergeCell ref="C23:D23"/>
    <mergeCell ref="I23:L23"/>
    <mergeCell ref="Q22:R22"/>
    <mergeCell ref="C24:D24"/>
    <mergeCell ref="I24:L24"/>
    <mergeCell ref="Q23:R23"/>
    <mergeCell ref="C20:D20"/>
  </mergeCells>
  <conditionalFormatting sqref="A7:A8 A23:A24 A30:A44 I30:I44 AA16 AA8:AA14 A12:A13 A20:A21 A15 Q11 Q8 Q13 Q17 AA18:AA19">
    <cfRule type="expression" dxfId="99" priority="100" stopIfTrue="1">
      <formula>(C7="")</formula>
    </cfRule>
  </conditionalFormatting>
  <conditionalFormatting sqref="B7:B8 B23:B24 B30:B44 J30:J44 AB37 AB16 AB8:AB14 B12:B13 B20:B21 B15 R11 R8 R13 R17 AB18">
    <cfRule type="expression" dxfId="98" priority="99" stopIfTrue="1">
      <formula>(C7="")</formula>
    </cfRule>
  </conditionalFormatting>
  <conditionalFormatting sqref="A9:A10">
    <cfRule type="expression" dxfId="97" priority="98" stopIfTrue="1">
      <formula>(C9="")</formula>
    </cfRule>
  </conditionalFormatting>
  <conditionalFormatting sqref="B9:B10">
    <cfRule type="expression" dxfId="96" priority="97" stopIfTrue="1">
      <formula>(C9="")</formula>
    </cfRule>
  </conditionalFormatting>
  <conditionalFormatting sqref="A16:A17">
    <cfRule type="expression" dxfId="95" priority="96" stopIfTrue="1">
      <formula>(C16="")</formula>
    </cfRule>
  </conditionalFormatting>
  <conditionalFormatting sqref="B16:B17">
    <cfRule type="expression" dxfId="94" priority="95" stopIfTrue="1">
      <formula>(C16="")</formula>
    </cfRule>
  </conditionalFormatting>
  <conditionalFormatting sqref="A11">
    <cfRule type="expression" dxfId="93" priority="94" stopIfTrue="1">
      <formula>(C11="")</formula>
    </cfRule>
  </conditionalFormatting>
  <conditionalFormatting sqref="B11">
    <cfRule type="expression" dxfId="92" priority="93" stopIfTrue="1">
      <formula>(C11="")</formula>
    </cfRule>
  </conditionalFormatting>
  <conditionalFormatting sqref="R7">
    <cfRule type="expression" dxfId="91" priority="85" stopIfTrue="1">
      <formula>(S7="")</formula>
    </cfRule>
  </conditionalFormatting>
  <conditionalFormatting sqref="A29">
    <cfRule type="expression" dxfId="90" priority="92" stopIfTrue="1">
      <formula>(C29="")</formula>
    </cfRule>
  </conditionalFormatting>
  <conditionalFormatting sqref="B29">
    <cfRule type="expression" dxfId="89" priority="91" stopIfTrue="1">
      <formula>(C29="")</formula>
    </cfRule>
  </conditionalFormatting>
  <conditionalFormatting sqref="I29">
    <cfRule type="expression" dxfId="88" priority="90" stopIfTrue="1">
      <formula>(K29="")</formula>
    </cfRule>
  </conditionalFormatting>
  <conditionalFormatting sqref="J29">
    <cfRule type="expression" dxfId="87" priority="89" stopIfTrue="1">
      <formula>(K29="")</formula>
    </cfRule>
  </conditionalFormatting>
  <conditionalFormatting sqref="Q7">
    <cfRule type="expression" dxfId="86" priority="88" stopIfTrue="1">
      <formula>(S7="")</formula>
    </cfRule>
  </conditionalFormatting>
  <conditionalFormatting sqref="R7">
    <cfRule type="expression" dxfId="85" priority="87" stopIfTrue="1">
      <formula>(S7="")</formula>
    </cfRule>
  </conditionalFormatting>
  <conditionalFormatting sqref="Q7">
    <cfRule type="expression" dxfId="84" priority="86" stopIfTrue="1">
      <formula>(S7="")</formula>
    </cfRule>
  </conditionalFormatting>
  <conditionalFormatting sqref="AG8:AG14 H7:H13 H20:H24 H15:H17 W11 W7:W8 W13 W17 AG16 AG18">
    <cfRule type="expression" dxfId="83" priority="84" stopIfTrue="1">
      <formula>H7&lt;&gt;""</formula>
    </cfRule>
  </conditionalFormatting>
  <conditionalFormatting sqref="A22">
    <cfRule type="expression" dxfId="82" priority="78" stopIfTrue="1">
      <formula>(C22="")</formula>
    </cfRule>
  </conditionalFormatting>
  <conditionalFormatting sqref="B22">
    <cfRule type="expression" dxfId="81" priority="77" stopIfTrue="1">
      <formula>(C22="")</formula>
    </cfRule>
  </conditionalFormatting>
  <conditionalFormatting sqref="AA37">
    <cfRule type="expression" dxfId="80" priority="59" stopIfTrue="1">
      <formula>(AC36="")</formula>
    </cfRule>
  </conditionalFormatting>
  <conditionalFormatting sqref="AG19">
    <cfRule type="expression" dxfId="79" priority="58" stopIfTrue="1">
      <formula>AG19&lt;&gt;""</formula>
    </cfRule>
  </conditionalFormatting>
  <conditionalFormatting sqref="AB19">
    <cfRule type="expression" dxfId="78" priority="57" stopIfTrue="1">
      <formula>(AC19="")</formula>
    </cfRule>
  </conditionalFormatting>
  <conditionalFormatting sqref="AA39">
    <cfRule type="expression" dxfId="77" priority="144" stopIfTrue="1">
      <formula>(#REF!="")</formula>
    </cfRule>
    <cfRule type="expression" dxfId="76" priority="145" stopIfTrue="1">
      <formula>(NOT(OR(#REF!="A",#REF!="B",#REF!="C",#REF!="D",#REF!="X",#REF!="P",AND(#REF!&gt;=0,#REF!&lt;=4,ISNUMBER(#REF!)))))</formula>
    </cfRule>
  </conditionalFormatting>
  <conditionalFormatting sqref="AA44">
    <cfRule type="expression" dxfId="75" priority="146" stopIfTrue="1">
      <formula>(AC38="")</formula>
    </cfRule>
    <cfRule type="expression" dxfId="74" priority="147" stopIfTrue="1">
      <formula>(NOT(OR(AC38="A",AC38="B",AC38="C",AC38="D",AC38="X",AC38="P",AND(AC38&gt;=0,AC38&lt;=4,ISNUMBER(AC38)))))</formula>
    </cfRule>
  </conditionalFormatting>
  <conditionalFormatting sqref="AA38">
    <cfRule type="expression" dxfId="73" priority="150" stopIfTrue="1">
      <formula>(#REF!="")</formula>
    </cfRule>
  </conditionalFormatting>
  <conditionalFormatting sqref="AA41:AA43">
    <cfRule type="expression" dxfId="72" priority="176" stopIfTrue="1">
      <formula>(#REF!="")</formula>
    </cfRule>
    <cfRule type="expression" dxfId="71" priority="177" stopIfTrue="1">
      <formula>(NOT(OR(#REF!="A",#REF!="B",#REF!="C",#REF!="D",#REF!="X",#REF!="P",AND(#REF!&gt;=0,#REF!&lt;=4,ISNUMBER(#REF!)))))</formula>
    </cfRule>
  </conditionalFormatting>
  <conditionalFormatting sqref="AA24">
    <cfRule type="expression" dxfId="70" priority="206" stopIfTrue="1">
      <formula>SUM(AF35:AF37,#REF!)&lt;21</formula>
    </cfRule>
    <cfRule type="expression" dxfId="69" priority="207" stopIfTrue="1">
      <formula>SUM(AF35:AF37,#REF!)&gt;21</formula>
    </cfRule>
  </conditionalFormatting>
  <conditionalFormatting sqref="AA21">
    <cfRule type="expression" dxfId="68" priority="55" stopIfTrue="1">
      <formula>SUM(AF31:AF36)&lt;15</formula>
    </cfRule>
    <cfRule type="expression" dxfId="67" priority="56" stopIfTrue="1">
      <formula>SUM(AF31:AF36)&gt;15</formula>
    </cfRule>
  </conditionalFormatting>
  <conditionalFormatting sqref="AG31">
    <cfRule type="expression" dxfId="66" priority="53" stopIfTrue="1">
      <formula>AG31&lt;&gt;""</formula>
    </cfRule>
  </conditionalFormatting>
  <conditionalFormatting sqref="AB31">
    <cfRule type="expression" dxfId="65" priority="52" stopIfTrue="1">
      <formula>(AC31="")</formula>
    </cfRule>
  </conditionalFormatting>
  <conditionalFormatting sqref="AG33">
    <cfRule type="expression" dxfId="64" priority="51" stopIfTrue="1">
      <formula>AG33&lt;&gt;""</formula>
    </cfRule>
  </conditionalFormatting>
  <conditionalFormatting sqref="AG32">
    <cfRule type="expression" dxfId="63" priority="48" stopIfTrue="1">
      <formula>AG32&lt;&gt;""</formula>
    </cfRule>
  </conditionalFormatting>
  <conditionalFormatting sqref="AG34">
    <cfRule type="expression" dxfId="62" priority="45" stopIfTrue="1">
      <formula>AG34&lt;&gt;""</formula>
    </cfRule>
  </conditionalFormatting>
  <conditionalFormatting sqref="AG36">
    <cfRule type="expression" dxfId="61" priority="43" stopIfTrue="1">
      <formula>AG36&lt;&gt;""</formula>
    </cfRule>
  </conditionalFormatting>
  <conditionalFormatting sqref="AG35">
    <cfRule type="expression" dxfId="60" priority="40" stopIfTrue="1">
      <formula>AG35&lt;&gt;""</formula>
    </cfRule>
  </conditionalFormatting>
  <conditionalFormatting sqref="AA29:AA30">
    <cfRule type="expression" dxfId="59" priority="252" stopIfTrue="1">
      <formula>SUM(AF33:AF37,#REF!)&lt;21</formula>
    </cfRule>
    <cfRule type="expression" dxfId="58" priority="253" stopIfTrue="1">
      <formula>SUM(AF33:AF37,#REF!)&gt;21</formula>
    </cfRule>
  </conditionalFormatting>
  <conditionalFormatting sqref="AA27">
    <cfRule type="expression" dxfId="57" priority="254" stopIfTrue="1">
      <formula>SUM(AF33:AF37,#REF!)&lt;21</formula>
    </cfRule>
    <cfRule type="expression" dxfId="56" priority="255" stopIfTrue="1">
      <formula>SUM(AF33:AF37,#REF!)&gt;21</formula>
    </cfRule>
  </conditionalFormatting>
  <conditionalFormatting sqref="AA22">
    <cfRule type="expression" dxfId="55" priority="256" stopIfTrue="1">
      <formula>SUM(AF33:AF37,#REF!)&lt;21</formula>
    </cfRule>
    <cfRule type="expression" dxfId="54" priority="257" stopIfTrue="1">
      <formula>SUM(AF33:AF37,#REF!)&gt;21</formula>
    </cfRule>
  </conditionalFormatting>
  <conditionalFormatting sqref="AA40">
    <cfRule type="expression" dxfId="53" priority="258" stopIfTrue="1">
      <formula>(#REF!="")</formula>
    </cfRule>
    <cfRule type="expression" dxfId="52" priority="259" stopIfTrue="1">
      <formula>(NOT(OR(#REF!="A",#REF!="B",#REF!="C",#REF!="D",#REF!="X",#REF!="P",AND(#REF!&gt;=0,#REF!&lt;=4,ISNUMBER(#REF!)))))</formula>
    </cfRule>
  </conditionalFormatting>
  <conditionalFormatting sqref="AA31">
    <cfRule type="expression" dxfId="51" priority="260" stopIfTrue="1">
      <formula>SUM(AF34:AF37,#REF!)&lt;21</formula>
    </cfRule>
    <cfRule type="expression" dxfId="50" priority="261" stopIfTrue="1">
      <formula>SUM(AF34:AF37,#REF!)&gt;21</formula>
    </cfRule>
  </conditionalFormatting>
  <conditionalFormatting sqref="AA28">
    <cfRule type="expression" dxfId="49" priority="262" stopIfTrue="1">
      <formula>SUM(AF34:AF37,#REF!)&lt;21</formula>
    </cfRule>
    <cfRule type="expression" dxfId="48" priority="263" stopIfTrue="1">
      <formula>SUM(AF34:AF37,#REF!)&gt;21</formula>
    </cfRule>
  </conditionalFormatting>
  <conditionalFormatting sqref="AA23">
    <cfRule type="expression" dxfId="47" priority="264" stopIfTrue="1">
      <formula>SUM(AF34:AF37,#REF!)&lt;21</formula>
    </cfRule>
    <cfRule type="expression" dxfId="46" priority="265" stopIfTrue="1">
      <formula>SUM(AF34:AF37,#REF!)&gt;21</formula>
    </cfRule>
  </conditionalFormatting>
  <conditionalFormatting sqref="AA25:AA26">
    <cfRule type="expression" dxfId="45" priority="268" stopIfTrue="1">
      <formula>SUM(AF36:AF37,#REF!)&lt;21</formula>
    </cfRule>
    <cfRule type="expression" dxfId="44" priority="269" stopIfTrue="1">
      <formula>SUM(AF36:AF37,#REF!)&gt;21</formula>
    </cfRule>
  </conditionalFormatting>
  <conditionalFormatting sqref="Q26:R26">
    <cfRule type="expression" dxfId="43" priority="37">
      <formula>$Q$26&lt;2</formula>
    </cfRule>
  </conditionalFormatting>
  <conditionalFormatting sqref="AA32:AA36">
    <cfRule type="expression" dxfId="42" priority="36" stopIfTrue="1">
      <formula>(AC32="")</formula>
    </cfRule>
  </conditionalFormatting>
  <conditionalFormatting sqref="AB32:AB36">
    <cfRule type="expression" dxfId="41" priority="35" stopIfTrue="1">
      <formula>(AC32="")</formula>
    </cfRule>
  </conditionalFormatting>
  <conditionalFormatting sqref="AA15">
    <cfRule type="expression" dxfId="40" priority="34" stopIfTrue="1">
      <formula>(AC15="")</formula>
    </cfRule>
  </conditionalFormatting>
  <conditionalFormatting sqref="AG15">
    <cfRule type="expression" dxfId="39" priority="33" stopIfTrue="1">
      <formula>AG15&lt;&gt;""</formula>
    </cfRule>
  </conditionalFormatting>
  <conditionalFormatting sqref="AB15">
    <cfRule type="expression" dxfId="38" priority="32" stopIfTrue="1">
      <formula>(AC15="")</formula>
    </cfRule>
  </conditionalFormatting>
  <conditionalFormatting sqref="Q23:R23">
    <cfRule type="expression" dxfId="37" priority="31">
      <formula>$Q$23&lt;2</formula>
    </cfRule>
  </conditionalFormatting>
  <conditionalFormatting sqref="A14">
    <cfRule type="expression" dxfId="36" priority="30" stopIfTrue="1">
      <formula>(C14="")</formula>
    </cfRule>
  </conditionalFormatting>
  <conditionalFormatting sqref="B14">
    <cfRule type="expression" dxfId="35" priority="29" stopIfTrue="1">
      <formula>(C14="")</formula>
    </cfRule>
  </conditionalFormatting>
  <conditionalFormatting sqref="H14">
    <cfRule type="expression" dxfId="34" priority="28" stopIfTrue="1">
      <formula>H14&lt;&gt;""</formula>
    </cfRule>
  </conditionalFormatting>
  <conditionalFormatting sqref="A19">
    <cfRule type="expression" dxfId="33" priority="24" stopIfTrue="1">
      <formula>(C19="")</formula>
    </cfRule>
  </conditionalFormatting>
  <conditionalFormatting sqref="B19">
    <cfRule type="expression" dxfId="32" priority="23" stopIfTrue="1">
      <formula>(C19="")</formula>
    </cfRule>
  </conditionalFormatting>
  <conditionalFormatting sqref="H19">
    <cfRule type="expression" dxfId="31" priority="22" stopIfTrue="1">
      <formula>H19&lt;&gt;""</formula>
    </cfRule>
  </conditionalFormatting>
  <conditionalFormatting sqref="A18">
    <cfRule type="expression" dxfId="30" priority="21" stopIfTrue="1">
      <formula>(C18="")</formula>
    </cfRule>
  </conditionalFormatting>
  <conditionalFormatting sqref="B18">
    <cfRule type="expression" dxfId="29" priority="20" stopIfTrue="1">
      <formula>(C18="")</formula>
    </cfRule>
  </conditionalFormatting>
  <conditionalFormatting sqref="H18">
    <cfRule type="expression" dxfId="28" priority="19" stopIfTrue="1">
      <formula>H18&lt;&gt;""</formula>
    </cfRule>
  </conditionalFormatting>
  <conditionalFormatting sqref="A3">
    <cfRule type="expression" dxfId="27" priority="340" stopIfTrue="1">
      <formula>SUM(F7:F24)&lt;40</formula>
    </cfRule>
    <cfRule type="expression" dxfId="26" priority="341" stopIfTrue="1">
      <formula>SUM(F7:F24)&gt;40</formula>
    </cfRule>
  </conditionalFormatting>
  <conditionalFormatting sqref="Q12">
    <cfRule type="expression" dxfId="25" priority="18" stopIfTrue="1">
      <formula>(S12="")</formula>
    </cfRule>
  </conditionalFormatting>
  <conditionalFormatting sqref="R12">
    <cfRule type="expression" dxfId="24" priority="17" stopIfTrue="1">
      <formula>(S12="")</formula>
    </cfRule>
  </conditionalFormatting>
  <conditionalFormatting sqref="W12">
    <cfRule type="expression" dxfId="23" priority="16" stopIfTrue="1">
      <formula>W12&lt;&gt;""</formula>
    </cfRule>
  </conditionalFormatting>
  <conditionalFormatting sqref="Q10">
    <cfRule type="expression" dxfId="22" priority="15" stopIfTrue="1">
      <formula>(S10="")</formula>
    </cfRule>
  </conditionalFormatting>
  <conditionalFormatting sqref="R10">
    <cfRule type="expression" dxfId="21" priority="14" stopIfTrue="1">
      <formula>(S10="")</formula>
    </cfRule>
  </conditionalFormatting>
  <conditionalFormatting sqref="W10">
    <cfRule type="expression" dxfId="20" priority="13" stopIfTrue="1">
      <formula>W10&lt;&gt;""</formula>
    </cfRule>
  </conditionalFormatting>
  <conditionalFormatting sqref="Q9">
    <cfRule type="expression" dxfId="19" priority="12" stopIfTrue="1">
      <formula>(S9="")</formula>
    </cfRule>
  </conditionalFormatting>
  <conditionalFormatting sqref="R9">
    <cfRule type="expression" dxfId="18" priority="11" stopIfTrue="1">
      <formula>(S9="")</formula>
    </cfRule>
  </conditionalFormatting>
  <conditionalFormatting sqref="W9">
    <cfRule type="expression" dxfId="17" priority="10" stopIfTrue="1">
      <formula>W9&lt;&gt;""</formula>
    </cfRule>
  </conditionalFormatting>
  <conditionalFormatting sqref="Q14">
    <cfRule type="expression" dxfId="16" priority="9" stopIfTrue="1">
      <formula>(S14="")</formula>
    </cfRule>
  </conditionalFormatting>
  <conditionalFormatting sqref="R14">
    <cfRule type="expression" dxfId="15" priority="8" stopIfTrue="1">
      <formula>(S14="")</formula>
    </cfRule>
  </conditionalFormatting>
  <conditionalFormatting sqref="W14">
    <cfRule type="expression" dxfId="14" priority="7" stopIfTrue="1">
      <formula>W14&lt;&gt;""</formula>
    </cfRule>
  </conditionalFormatting>
  <conditionalFormatting sqref="Q15">
    <cfRule type="expression" dxfId="13" priority="6" stopIfTrue="1">
      <formula>(S15="")</formula>
    </cfRule>
  </conditionalFormatting>
  <conditionalFormatting sqref="R15">
    <cfRule type="expression" dxfId="12" priority="5" stopIfTrue="1">
      <formula>(S15="")</formula>
    </cfRule>
  </conditionalFormatting>
  <conditionalFormatting sqref="W15">
    <cfRule type="expression" dxfId="11" priority="4" stopIfTrue="1">
      <formula>W15&lt;&gt;""</formula>
    </cfRule>
  </conditionalFormatting>
  <conditionalFormatting sqref="Q16">
    <cfRule type="expression" dxfId="10" priority="3" stopIfTrue="1">
      <formula>(S16="")</formula>
    </cfRule>
  </conditionalFormatting>
  <conditionalFormatting sqref="R16">
    <cfRule type="expression" dxfId="9" priority="2" stopIfTrue="1">
      <formula>(S16="")</formula>
    </cfRule>
  </conditionalFormatting>
  <conditionalFormatting sqref="W16">
    <cfRule type="expression" dxfId="8" priority="1" stopIfTrue="1">
      <formula>W16&lt;&gt;""</formula>
    </cfRule>
  </conditionalFormatting>
  <conditionalFormatting sqref="Q3">
    <cfRule type="expression" dxfId="7" priority="391" stopIfTrue="1">
      <formula>SUM(U7:U23)&lt;40</formula>
    </cfRule>
    <cfRule type="expression" dxfId="6" priority="392" stopIfTrue="1">
      <formula>SUM(U7:U23)&gt;40</formula>
    </cfRule>
  </conditionalFormatting>
  <conditionalFormatting sqref="AA7">
    <cfRule type="expression" dxfId="5" priority="394" stopIfTrue="1">
      <formula>SUM(AF7:AF15)&lt;23</formula>
    </cfRule>
    <cfRule type="expression" dxfId="4" priority="395" stopIfTrue="1">
      <formula>SUM(AF7:AF15)&gt;23</formula>
    </cfRule>
  </conditionalFormatting>
  <conditionalFormatting sqref="AA17">
    <cfRule type="expression" dxfId="3" priority="401" stopIfTrue="1">
      <formula>SUM(AF18:AF19)&lt;6</formula>
    </cfRule>
    <cfRule type="expression" dxfId="2" priority="402" stopIfTrue="1">
      <formula>SUM(AF18:AF19)&gt;6</formula>
    </cfRule>
  </conditionalFormatting>
  <conditionalFormatting sqref="AA3">
    <cfRule type="expression" dxfId="1" priority="403" stopIfTrue="1">
      <formula>SUM(AF7:AF38)&lt;44</formula>
    </cfRule>
    <cfRule type="expression" dxfId="0" priority="404" stopIfTrue="1">
      <formula>SUM(AF7:AF38)&lt;44</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3" zoomScale="85" workbookViewId="0">
      <selection activeCell="D20" sqref="D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11" t="s">
        <v>2</v>
      </c>
      <c r="B1" s="211"/>
      <c r="C1" s="211"/>
      <c r="D1" s="211"/>
      <c r="E1" s="211"/>
      <c r="F1" s="211"/>
      <c r="G1" s="5"/>
      <c r="H1" s="5"/>
    </row>
    <row r="2" spans="1:8" s="8" customFormat="1" ht="15.75" customHeight="1" x14ac:dyDescent="0.3">
      <c r="A2" s="212" t="s">
        <v>3</v>
      </c>
      <c r="B2" s="212"/>
      <c r="C2" s="212"/>
      <c r="D2" s="212"/>
      <c r="E2" s="212"/>
      <c r="F2" s="212"/>
      <c r="G2" s="7"/>
      <c r="H2" s="7"/>
    </row>
    <row r="3" spans="1:8" s="8" customFormat="1" ht="15" customHeight="1" x14ac:dyDescent="0.3">
      <c r="A3" s="212" t="s">
        <v>78</v>
      </c>
      <c r="B3" s="212"/>
      <c r="C3" s="212"/>
      <c r="D3" s="212"/>
      <c r="E3" s="212"/>
      <c r="F3" s="21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13" t="str">
        <f>'ENVR-NATR'!B1</f>
        <v>LNAME, FNAME</v>
      </c>
      <c r="C7" s="213"/>
      <c r="D7" s="213"/>
      <c r="E7" s="214"/>
      <c r="F7" s="21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16" t="str">
        <f>'ENVR-NATR'!S1</f>
        <v>999-99-999</v>
      </c>
      <c r="C10" s="216"/>
      <c r="D10" s="216"/>
      <c r="E10" s="148">
        <f>'ENVR-NATR'!Q20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30"/>
      <c r="B13" s="217"/>
      <c r="C13" s="217"/>
      <c r="D13" s="217"/>
      <c r="E13" s="218" t="str">
        <f>'ENVR-NATR'!Z1</f>
        <v>ENVR-NATR</v>
      </c>
      <c r="F13" s="218"/>
      <c r="G13" s="219"/>
      <c r="H13" s="7"/>
    </row>
    <row r="14" spans="1:8" s="8" customFormat="1" ht="10.5" customHeight="1" x14ac:dyDescent="0.3">
      <c r="A14" s="9"/>
      <c r="B14" s="220"/>
      <c r="C14" s="220"/>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13" t="str">
        <f>'ENVR-NATR'!AG1</f>
        <v>ADVISOR</v>
      </c>
      <c r="C16" s="213"/>
      <c r="D16" s="14"/>
      <c r="E16" s="145" t="str">
        <f>'ENVR-NATR'!Q23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31"/>
      <c r="D18" s="12"/>
      <c r="E18" s="13" t="s">
        <v>13</v>
      </c>
      <c r="F18" s="10"/>
      <c r="G18" s="7"/>
      <c r="H18" s="7"/>
    </row>
    <row r="19" spans="1:8" s="8" customFormat="1" ht="15.75" customHeight="1" x14ac:dyDescent="0.3">
      <c r="A19" s="9"/>
      <c r="B19" s="221"/>
      <c r="C19" s="221"/>
      <c r="D19" s="14"/>
      <c r="E19" s="145" t="str">
        <f>'ENVR-NATR'!Q26</f>
        <v>N/A</v>
      </c>
      <c r="F19" s="10"/>
      <c r="G19" s="7"/>
      <c r="H19" s="7"/>
    </row>
    <row r="20" spans="1:8" s="8" customFormat="1" ht="21" customHeight="1" x14ac:dyDescent="0.35">
      <c r="A20" s="11" t="s">
        <v>60</v>
      </c>
      <c r="B20" s="12"/>
      <c r="C20" s="147">
        <f>'ENVR-NATR'!Q22</f>
        <v>0</v>
      </c>
      <c r="D20" s="133"/>
      <c r="E20" s="10" t="s">
        <v>52</v>
      </c>
      <c r="F20" s="146">
        <f>'ENVR-NATR'!Q24</f>
        <v>0</v>
      </c>
      <c r="G20" s="7"/>
      <c r="H20" s="7"/>
    </row>
    <row r="21" spans="1:8" s="8" customFormat="1" ht="18" x14ac:dyDescent="0.35">
      <c r="A21" s="11" t="s">
        <v>14</v>
      </c>
      <c r="B21" s="12"/>
      <c r="C21" s="210"/>
      <c r="D21" s="210"/>
      <c r="E21" s="10" t="s">
        <v>53</v>
      </c>
      <c r="F21" s="146">
        <f>'ENVR-NATR'!Q25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3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5"/>
      <c r="C25" s="206"/>
      <c r="D25" s="206"/>
      <c r="E25" s="206"/>
      <c r="F25" s="206"/>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34"/>
      <c r="E27" s="10" t="s">
        <v>54</v>
      </c>
      <c r="F27" s="10"/>
      <c r="G27" s="7"/>
      <c r="H27" s="7"/>
    </row>
    <row r="28" spans="1:8" s="8" customFormat="1" ht="21" hidden="1" customHeight="1" x14ac:dyDescent="0.3">
      <c r="A28" s="9"/>
      <c r="B28" s="207"/>
      <c r="C28" s="207"/>
      <c r="D28" s="111"/>
      <c r="E28" s="10"/>
      <c r="F28" s="10"/>
      <c r="G28" s="7"/>
      <c r="H28" s="7"/>
    </row>
    <row r="29" spans="1:8" s="8" customFormat="1" ht="19.5" customHeight="1" x14ac:dyDescent="0.3">
      <c r="A29" s="135"/>
      <c r="B29" s="208"/>
      <c r="C29" s="208"/>
      <c r="D29" s="208"/>
      <c r="E29" s="209"/>
      <c r="F29" s="209"/>
      <c r="G29" s="7"/>
      <c r="H29" s="7"/>
    </row>
    <row r="30" spans="1:8" s="8" customFormat="1" ht="6.75" customHeight="1" x14ac:dyDescent="0.35">
      <c r="A30" s="11"/>
      <c r="B30" s="9"/>
      <c r="C30" s="9"/>
      <c r="D30" s="136"/>
      <c r="E30" s="10"/>
      <c r="F30" s="10"/>
      <c r="G30" s="7"/>
      <c r="H30" s="7"/>
    </row>
    <row r="31" spans="1:8" s="8" customFormat="1" ht="19.5" customHeight="1" x14ac:dyDescent="0.35">
      <c r="A31" s="11" t="s">
        <v>17</v>
      </c>
      <c r="B31" s="9"/>
      <c r="C31" s="9"/>
      <c r="D31" s="18"/>
      <c r="E31" s="132"/>
      <c r="F31" s="10"/>
      <c r="G31" s="7"/>
      <c r="H31" s="7"/>
    </row>
    <row r="32" spans="1:8" s="8" customFormat="1" ht="15.75" customHeight="1" x14ac:dyDescent="0.35">
      <c r="A32" s="9"/>
      <c r="B32" s="137"/>
      <c r="C32" s="11"/>
      <c r="D32" s="11"/>
      <c r="E32" s="10" t="s">
        <v>120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38"/>
      <c r="F38" s="138"/>
      <c r="G38" s="21"/>
      <c r="H38" s="21"/>
    </row>
    <row r="39" spans="1:9" ht="15.6" x14ac:dyDescent="0.3">
      <c r="A39" s="20"/>
      <c r="B39" s="204" t="s">
        <v>75</v>
      </c>
      <c r="C39" s="204"/>
      <c r="D39" s="204"/>
      <c r="E39" s="204"/>
      <c r="F39" s="204"/>
      <c r="G39" s="204"/>
      <c r="H39" s="204"/>
      <c r="I39" s="204"/>
    </row>
    <row r="40" spans="1:9" x14ac:dyDescent="0.25">
      <c r="A40" s="19"/>
      <c r="B40" s="19"/>
      <c r="C40" s="19"/>
      <c r="D40" s="19"/>
      <c r="E40" s="20"/>
      <c r="F40" s="20"/>
      <c r="G40" s="21"/>
      <c r="H40" s="21"/>
    </row>
    <row r="41" spans="1:9" ht="3.75" customHeight="1" x14ac:dyDescent="0.25">
      <c r="A41" s="19"/>
      <c r="B41" s="19"/>
      <c r="C41" s="19"/>
      <c r="D41" s="19"/>
      <c r="E41" s="138"/>
      <c r="F41" s="138"/>
      <c r="G41" s="21"/>
      <c r="H41" s="21"/>
    </row>
    <row r="42" spans="1:9" ht="15" customHeight="1" x14ac:dyDescent="0.3">
      <c r="A42" s="19"/>
      <c r="B42" s="204" t="s">
        <v>76</v>
      </c>
      <c r="C42" s="204"/>
      <c r="D42" s="204"/>
      <c r="E42" s="204"/>
      <c r="F42" s="204"/>
      <c r="G42" s="204"/>
      <c r="H42" s="204"/>
      <c r="I42" s="204"/>
    </row>
    <row r="43" spans="1:9" x14ac:dyDescent="0.25">
      <c r="C43" s="138"/>
      <c r="D43" s="138"/>
    </row>
    <row r="44" spans="1:9" x14ac:dyDescent="0.25">
      <c r="E44" s="138"/>
      <c r="F44" s="138"/>
    </row>
    <row r="45" spans="1:9" ht="13.5" customHeight="1" x14ac:dyDescent="0.3">
      <c r="B45" s="204" t="s">
        <v>77</v>
      </c>
      <c r="C45" s="204"/>
      <c r="D45" s="204"/>
      <c r="E45" s="204"/>
      <c r="F45" s="204"/>
      <c r="G45" s="204"/>
      <c r="H45" s="204"/>
      <c r="I45" s="204"/>
    </row>
    <row r="46" spans="1:9" x14ac:dyDescent="0.25">
      <c r="C46" s="139"/>
      <c r="D46" s="13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activeCell="K24" sqref="K24"/>
    </sheetView>
  </sheetViews>
  <sheetFormatPr defaultRowHeight="13.2" x14ac:dyDescent="0.25"/>
  <cols>
    <col min="1" max="1" width="20" customWidth="1"/>
    <col min="2" max="2" width="9.109375" customWidth="1"/>
    <col min="3" max="3" width="19.44140625" customWidth="1"/>
  </cols>
  <sheetData>
    <row r="1" spans="1:3" x14ac:dyDescent="0.25">
      <c r="A1" s="175"/>
    </row>
    <row r="2" spans="1:3" x14ac:dyDescent="0.25">
      <c r="A2" s="175"/>
    </row>
    <row r="3" spans="1:3" x14ac:dyDescent="0.25">
      <c r="A3" s="175"/>
    </row>
    <row r="4" spans="1:3" x14ac:dyDescent="0.25">
      <c r="A4" s="175"/>
    </row>
    <row r="5" spans="1:3" x14ac:dyDescent="0.25">
      <c r="A5" s="175"/>
    </row>
    <row r="6" spans="1:3" x14ac:dyDescent="0.25">
      <c r="A6" s="175"/>
    </row>
    <row r="7" spans="1:3" x14ac:dyDescent="0.25">
      <c r="A7" s="175"/>
    </row>
    <row r="8" spans="1:3" x14ac:dyDescent="0.25">
      <c r="A8" s="175"/>
    </row>
    <row r="9" spans="1:3" x14ac:dyDescent="0.25">
      <c r="A9" s="175"/>
    </row>
    <row r="10" spans="1:3" x14ac:dyDescent="0.25">
      <c r="A10" s="175"/>
    </row>
    <row r="11" spans="1:3" x14ac:dyDescent="0.25">
      <c r="A11" s="175"/>
    </row>
    <row r="12" spans="1:3" ht="13.8" thickBot="1" x14ac:dyDescent="0.3">
      <c r="A12" s="175"/>
    </row>
    <row r="13" spans="1:3" ht="13.8" thickBot="1" x14ac:dyDescent="0.3">
      <c r="A13" s="232" t="s">
        <v>80</v>
      </c>
      <c r="B13" s="233"/>
      <c r="C13" s="234"/>
    </row>
    <row r="14" spans="1:3" ht="13.8" thickBot="1" x14ac:dyDescent="0.3">
      <c r="A14" s="162" t="s">
        <v>81</v>
      </c>
      <c r="B14" s="163" t="s">
        <v>82</v>
      </c>
      <c r="C14" s="163" t="s">
        <v>83</v>
      </c>
    </row>
    <row r="15" spans="1:3" ht="32.4" thickBot="1" x14ac:dyDescent="0.3">
      <c r="A15" s="164" t="s">
        <v>84</v>
      </c>
      <c r="B15" s="165">
        <v>6</v>
      </c>
      <c r="C15" s="166" t="s">
        <v>85</v>
      </c>
    </row>
    <row r="16" spans="1:3" ht="21" thickBot="1" x14ac:dyDescent="0.3">
      <c r="A16" s="164" t="s">
        <v>86</v>
      </c>
      <c r="B16" s="165">
        <v>6</v>
      </c>
      <c r="C16" s="166" t="s">
        <v>87</v>
      </c>
    </row>
    <row r="17" spans="1:3" ht="13.8" thickBot="1" x14ac:dyDescent="0.3">
      <c r="A17" s="164" t="s">
        <v>88</v>
      </c>
      <c r="B17" s="165">
        <v>3</v>
      </c>
      <c r="C17" s="166" t="s">
        <v>89</v>
      </c>
    </row>
    <row r="18" spans="1:3" ht="13.8" thickBot="1" x14ac:dyDescent="0.3">
      <c r="A18" s="164" t="s">
        <v>90</v>
      </c>
      <c r="B18" s="165">
        <v>6</v>
      </c>
      <c r="C18" s="166" t="s">
        <v>91</v>
      </c>
    </row>
    <row r="19" spans="1:3" x14ac:dyDescent="0.25">
      <c r="A19" s="167" t="s">
        <v>92</v>
      </c>
      <c r="B19" s="224">
        <v>7</v>
      </c>
      <c r="C19" s="222" t="s">
        <v>95</v>
      </c>
    </row>
    <row r="20" spans="1:3" x14ac:dyDescent="0.25">
      <c r="A20" s="167" t="s">
        <v>93</v>
      </c>
      <c r="B20" s="235"/>
      <c r="C20" s="239"/>
    </row>
    <row r="21" spans="1:3" ht="13.8" thickBot="1" x14ac:dyDescent="0.3">
      <c r="A21" s="164" t="s">
        <v>94</v>
      </c>
      <c r="B21" s="225"/>
      <c r="C21" s="223"/>
    </row>
    <row r="22" spans="1:3" ht="21" thickBot="1" x14ac:dyDescent="0.3">
      <c r="A22" s="164" t="s">
        <v>96</v>
      </c>
      <c r="B22" s="165">
        <v>6</v>
      </c>
      <c r="C22" s="166" t="s">
        <v>97</v>
      </c>
    </row>
    <row r="23" spans="1:3" ht="13.8" thickBot="1" x14ac:dyDescent="0.3">
      <c r="A23" s="164" t="s">
        <v>98</v>
      </c>
      <c r="B23" s="165">
        <v>6</v>
      </c>
      <c r="C23" s="166" t="s">
        <v>99</v>
      </c>
    </row>
    <row r="24" spans="1:3" x14ac:dyDescent="0.25">
      <c r="A24" s="240" t="s">
        <v>100</v>
      </c>
      <c r="B24" s="241"/>
      <c r="C24" s="242"/>
    </row>
    <row r="25" spans="1:3" x14ac:dyDescent="0.25">
      <c r="A25" s="243" t="s">
        <v>101</v>
      </c>
      <c r="B25" s="244"/>
      <c r="C25" s="245"/>
    </row>
    <row r="26" spans="1:3" ht="12.75" customHeight="1" x14ac:dyDescent="0.25">
      <c r="A26" s="236" t="s">
        <v>102</v>
      </c>
      <c r="B26" s="237"/>
      <c r="C26" s="238"/>
    </row>
    <row r="27" spans="1:3" ht="13.8" thickBot="1" x14ac:dyDescent="0.3">
      <c r="A27" s="226" t="s">
        <v>103</v>
      </c>
      <c r="B27" s="227"/>
      <c r="C27" s="228"/>
    </row>
    <row r="28" spans="1:3" ht="25.5" customHeight="1" thickBot="1" x14ac:dyDescent="0.3">
      <c r="A28" s="229" t="s">
        <v>104</v>
      </c>
      <c r="B28" s="230"/>
      <c r="C28" s="231"/>
    </row>
    <row r="29" spans="1:3" ht="13.8" thickBot="1" x14ac:dyDescent="0.3">
      <c r="A29" s="232" t="s">
        <v>105</v>
      </c>
      <c r="B29" s="233"/>
      <c r="C29" s="234"/>
    </row>
    <row r="30" spans="1:3" x14ac:dyDescent="0.25">
      <c r="A30" s="167" t="s">
        <v>106</v>
      </c>
      <c r="B30" s="224">
        <v>11</v>
      </c>
      <c r="C30" s="222" t="s">
        <v>108</v>
      </c>
    </row>
    <row r="31" spans="1:3" ht="35.25" customHeight="1" thickBot="1" x14ac:dyDescent="0.3">
      <c r="A31" s="164" t="s">
        <v>107</v>
      </c>
      <c r="B31" s="225"/>
      <c r="C31" s="223"/>
    </row>
    <row r="32" spans="1:3" x14ac:dyDescent="0.25">
      <c r="A32" s="167" t="s">
        <v>109</v>
      </c>
      <c r="B32" s="224">
        <v>26</v>
      </c>
      <c r="C32" s="168" t="s">
        <v>111</v>
      </c>
    </row>
    <row r="33" spans="1:4" ht="28.8" x14ac:dyDescent="0.25">
      <c r="A33" s="169" t="s">
        <v>110</v>
      </c>
      <c r="B33" s="235"/>
      <c r="C33" s="168" t="s">
        <v>112</v>
      </c>
    </row>
    <row r="34" spans="1:4" x14ac:dyDescent="0.25">
      <c r="A34" s="170"/>
      <c r="B34" s="235"/>
      <c r="C34" s="168" t="s">
        <v>113</v>
      </c>
    </row>
    <row r="35" spans="1:4" x14ac:dyDescent="0.25">
      <c r="A35" s="170"/>
      <c r="B35" s="235"/>
      <c r="C35" s="168" t="s">
        <v>114</v>
      </c>
    </row>
    <row r="36" spans="1:4" ht="21" thickBot="1" x14ac:dyDescent="0.3">
      <c r="A36" s="170"/>
      <c r="B36" s="235"/>
      <c r="C36" s="166" t="s">
        <v>115</v>
      </c>
    </row>
    <row r="37" spans="1:4" ht="20.399999999999999" x14ac:dyDescent="0.25">
      <c r="A37" s="170"/>
      <c r="B37" s="235"/>
      <c r="C37" s="168" t="s">
        <v>116</v>
      </c>
    </row>
    <row r="38" spans="1:4" ht="13.8" thickBot="1" x14ac:dyDescent="0.3">
      <c r="A38" s="171"/>
      <c r="B38" s="225"/>
      <c r="C38" s="173"/>
      <c r="D38" s="172"/>
    </row>
    <row r="39" spans="1:4" x14ac:dyDescent="0.25">
      <c r="A39" s="222" t="s">
        <v>117</v>
      </c>
      <c r="B39" s="224">
        <v>3</v>
      </c>
      <c r="C39" s="174"/>
      <c r="D39" s="172"/>
    </row>
    <row r="40" spans="1:4" ht="43.2" thickBot="1" x14ac:dyDescent="0.3">
      <c r="A40" s="223"/>
      <c r="B40" s="225"/>
      <c r="C40" s="166" t="s">
        <v>118</v>
      </c>
    </row>
  </sheetData>
  <sheetProtection sheet="1" objects="1" scenarios="1"/>
  <mergeCells count="14">
    <mergeCell ref="A26:C26"/>
    <mergeCell ref="A13:C13"/>
    <mergeCell ref="B19:B21"/>
    <mergeCell ref="C19:C21"/>
    <mergeCell ref="A24:C24"/>
    <mergeCell ref="A25:C25"/>
    <mergeCell ref="A39:A40"/>
    <mergeCell ref="B39:B40"/>
    <mergeCell ref="A27:C27"/>
    <mergeCell ref="A28:C28"/>
    <mergeCell ref="A29:C29"/>
    <mergeCell ref="B30:B31"/>
    <mergeCell ref="C30:C31"/>
    <mergeCell ref="B32:B38"/>
  </mergeCells>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ENVR-NATR</vt:lpstr>
      <vt:lpstr>GRAD CHECK</vt:lpstr>
      <vt:lpstr>ADVISOR'S NOTES</vt:lpstr>
      <vt:lpstr>CONCENTRATION SHEET</vt:lpstr>
      <vt:lpstr>'ENVR-NATR'!Print_Area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2017-06-12T20:07:45Z</cp:lastPrinted>
  <dcterms:created xsi:type="dcterms:W3CDTF">2011-07-12T20:37:04Z</dcterms:created>
  <dcterms:modified xsi:type="dcterms:W3CDTF">2020-06-30T14:39:08Z</dcterms:modified>
</cp:coreProperties>
</file>