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NREM" sheetId="3" r:id="rId1"/>
    <sheet name="GRAD CHECK" sheetId="5" r:id="rId2"/>
    <sheet name="ADVISOR'S NOTES" sheetId="1" r:id="rId3"/>
    <sheet name="CONCENTRATION SHEET" sheetId="6" r:id="rId4"/>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0" i="3" l="1"/>
  <c r="U10" i="3"/>
  <c r="T10" i="3"/>
  <c r="V16" i="3"/>
  <c r="U16" i="3"/>
  <c r="T16" i="3"/>
  <c r="V15" i="3"/>
  <c r="U15" i="3"/>
  <c r="T15" i="3"/>
  <c r="V14" i="3"/>
  <c r="U14" i="3"/>
  <c r="T14" i="3"/>
  <c r="V13" i="3"/>
  <c r="U13" i="3"/>
  <c r="T13" i="3"/>
  <c r="V12" i="3"/>
  <c r="U12" i="3"/>
  <c r="T12" i="3"/>
  <c r="V11" i="3"/>
  <c r="U11" i="3"/>
  <c r="T11" i="3"/>
  <c r="V9" i="3"/>
  <c r="U9" i="3"/>
  <c r="T9" i="3"/>
  <c r="V8" i="3"/>
  <c r="U8" i="3"/>
  <c r="T8" i="3"/>
  <c r="V7" i="3"/>
  <c r="U7" i="3"/>
  <c r="T7" i="3"/>
  <c r="AF10" i="3" l="1"/>
  <c r="AE10" i="3"/>
  <c r="AD10" i="3"/>
  <c r="AF11" i="3"/>
  <c r="AE11" i="3"/>
  <c r="AD11" i="3"/>
  <c r="AF23" i="3" l="1"/>
  <c r="AE23" i="3"/>
  <c r="AD23" i="3"/>
  <c r="AF12" i="3"/>
  <c r="AE12" i="3"/>
  <c r="AD12" i="3"/>
  <c r="AF21" i="3" l="1"/>
  <c r="AE21" i="3"/>
  <c r="AD21" i="3"/>
  <c r="AF22" i="3"/>
  <c r="AE22" i="3"/>
  <c r="AD22" i="3"/>
  <c r="AF20" i="3"/>
  <c r="AE20" i="3"/>
  <c r="AD20" i="3"/>
  <c r="AF19" i="3"/>
  <c r="AE19" i="3"/>
  <c r="AD19"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6" i="3" l="1"/>
  <c r="AE26" i="3"/>
  <c r="AD26" i="3"/>
  <c r="AF25" i="3"/>
  <c r="AE25" i="3"/>
  <c r="AD25" i="3"/>
  <c r="AF24" i="3"/>
  <c r="AE24" i="3"/>
  <c r="AD24" i="3"/>
  <c r="AF18" i="3"/>
  <c r="AE18" i="3"/>
  <c r="AD18" i="3"/>
  <c r="AF17" i="3"/>
  <c r="AE17" i="3"/>
  <c r="AD17" i="3"/>
  <c r="AF16" i="3"/>
  <c r="AE16" i="3"/>
  <c r="AD16" i="3"/>
  <c r="AF15" i="3"/>
  <c r="AE15" i="3"/>
  <c r="AD15" i="3"/>
  <c r="AF35" i="3" l="1"/>
  <c r="AE35" i="3"/>
  <c r="AD35" i="3"/>
  <c r="AF34" i="3"/>
  <c r="AE34" i="3"/>
  <c r="AD34" i="3"/>
  <c r="AF33" i="3"/>
  <c r="AE33" i="3"/>
  <c r="AD33" i="3"/>
  <c r="AF32" i="3"/>
  <c r="AE32" i="3"/>
  <c r="AD32" i="3"/>
  <c r="AF31" i="3"/>
  <c r="AE31" i="3"/>
  <c r="AD31" i="3"/>
  <c r="AF30" i="3"/>
  <c r="AE30" i="3"/>
  <c r="AD30" i="3"/>
  <c r="O42" i="3"/>
  <c r="N42" i="3"/>
  <c r="M42" i="3"/>
  <c r="V17" i="3" l="1"/>
  <c r="U17" i="3"/>
  <c r="T17" i="3"/>
  <c r="F15" i="3" l="1"/>
  <c r="E15" i="3"/>
  <c r="AF29" i="3" l="1"/>
  <c r="AE29" i="3"/>
  <c r="AD29"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4" i="3"/>
  <c r="AE14" i="3"/>
  <c r="AD14" i="3"/>
  <c r="G10" i="3"/>
  <c r="F10" i="3"/>
  <c r="E10" i="3"/>
  <c r="AF13" i="3"/>
  <c r="AE13" i="3"/>
  <c r="AD13" i="3"/>
  <c r="G9" i="3"/>
  <c r="F9" i="3"/>
  <c r="E9" i="3"/>
  <c r="AF9" i="3"/>
  <c r="AE9" i="3"/>
  <c r="AD9" i="3"/>
  <c r="G7" i="3"/>
  <c r="F7" i="3"/>
  <c r="E7" i="3"/>
  <c r="Q23" i="3" l="1"/>
  <c r="F20" i="5" s="1"/>
  <c r="Q24" i="3"/>
  <c r="F21" i="5" s="1"/>
  <c r="Q22" i="3"/>
  <c r="E16" i="5" s="1"/>
  <c r="Q21" i="3"/>
  <c r="C20" i="5" s="1"/>
  <c r="Q25" i="3" l="1"/>
  <c r="E19" i="5" s="1"/>
</calcChain>
</file>

<file path=xl/comments1.xml><?xml version="1.0" encoding="utf-8"?>
<comments xmlns="http://schemas.openxmlformats.org/spreadsheetml/2006/main">
  <authors>
    <author>Patty hood</author>
    <author>Windows User</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3" authorId="1" shapeId="0">
      <text>
        <r>
          <rPr>
            <sz val="9"/>
            <color indexed="81"/>
            <rFont val="Tahoma"/>
            <family val="2"/>
          </rPr>
          <t>OR 1215</t>
        </r>
      </text>
    </comment>
    <comment ref="S14" authorId="1" shapeId="0">
      <text>
        <r>
          <rPr>
            <sz val="9"/>
            <color indexed="81"/>
            <rFont val="Tahoma"/>
            <family val="2"/>
          </rPr>
          <t>OR 1225</t>
        </r>
      </text>
    </comment>
    <comment ref="S15" authorId="1" shapeId="0">
      <text>
        <r>
          <rPr>
            <sz val="9"/>
            <color indexed="81"/>
            <rFont val="Tahoma"/>
            <family val="2"/>
          </rPr>
          <t>OR BCOM 3113 OR ENGL 3323</t>
        </r>
      </text>
    </comment>
    <comment ref="S16" authorId="1" shapeId="0">
      <text>
        <r>
          <rPr>
            <sz val="9"/>
            <color indexed="81"/>
            <rFont val="Tahoma"/>
            <family val="2"/>
          </rPr>
          <t>OR SPCH 2713
OR SPCH 3733</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22" authorId="3" shapeId="0">
      <text>
        <r>
          <rPr>
            <sz val="9"/>
            <color indexed="81"/>
            <rFont val="Tahoma"/>
            <family val="2"/>
          </rPr>
          <t>or 4063</t>
        </r>
      </text>
    </comment>
    <comment ref="AC23" authorId="3" shapeId="0">
      <text>
        <r>
          <rPr>
            <sz val="9"/>
            <color indexed="81"/>
            <rFont val="Tahoma"/>
            <family val="2"/>
          </rPr>
          <t>or 4473</t>
        </r>
      </text>
    </comment>
    <comment ref="AC25" authorId="1" shapeId="0">
      <text>
        <r>
          <rPr>
            <sz val="9"/>
            <color indexed="81"/>
            <rFont val="Tahoma"/>
            <family val="2"/>
          </rPr>
          <t>OR 4563</t>
        </r>
      </text>
    </comment>
  </commentList>
</comments>
</file>

<file path=xl/sharedStrings.xml><?xml version="1.0" encoding="utf-8"?>
<sst xmlns="http://schemas.openxmlformats.org/spreadsheetml/2006/main" count="193" uniqueCount="148">
  <si>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</si>
  <si>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</si>
  <si>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</si>
  <si>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</si>
  <si>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</si>
  <si>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</si>
  <si>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</si>
  <si>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</si>
  <si>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</si>
  <si>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</si>
  <si>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</si>
  <si>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</si>
  <si>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</si>
  <si>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</si>
  <si>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</si>
  <si>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</si>
  <si>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</si>
  <si>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</si>
  <si>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</si>
  <si>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</si>
  <si>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</si>
  <si>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</si>
  <si>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</si>
  <si>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</si>
  <si>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</si>
  <si>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</si>
  <si>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</si>
  <si>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</si>
  <si>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</si>
  <si>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</si>
  <si>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</si>
  <si>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</si>
  <si>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</si>
  <si>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</si>
  <si>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</si>
  <si>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</si>
  <si>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</si>
  <si>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</si>
  <si>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</si>
  <si>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</si>
  <si>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</si>
  <si>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</si>
  <si>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</si>
  <si>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</si>
  <si>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</si>
  <si>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</si>
  <si>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</si>
  <si>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</si>
  <si>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</si>
  <si>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</si>
  <si>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</si>
  <si>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</si>
  <si>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</si>
  <si>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</si>
  <si>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</si>
  <si>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</si>
  <si>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</si>
  <si>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</si>
  <si>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SOIL</t>
  </si>
  <si>
    <t>Total Hours to Date:</t>
  </si>
  <si>
    <t>APPROVED BY:</t>
  </si>
  <si>
    <t xml:space="preserve"> </t>
  </si>
  <si>
    <t>NAME, STUDENT</t>
  </si>
  <si>
    <t>999-99-999</t>
  </si>
  <si>
    <t>ANSI</t>
  </si>
  <si>
    <t>NREM-REM</t>
  </si>
  <si>
    <t>Core Courses: 50 Hours</t>
  </si>
  <si>
    <t>ADVISOR</t>
  </si>
  <si>
    <t>AGCM</t>
  </si>
  <si>
    <t>(N)</t>
  </si>
  <si>
    <t>GENED</t>
  </si>
  <si>
    <t>College/Dept. Requirements: 33 Hours</t>
  </si>
  <si>
    <t>Major Requirements: 52 Hours</t>
  </si>
  <si>
    <t>Related Courses: 2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</si>
  <si>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</si>
  <si>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</si>
  <si>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</si>
  <si>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</si>
  <si>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</si>
  <si>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</si>
  <si>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</si>
  <si>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</si>
  <si>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</si>
  <si>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</si>
  <si>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10"/>
        <rFont val="Cambria"/>
        <family val="1"/>
      </rPr>
      <t>Natural Resource Ecology &amp; Management</t>
    </r>
    <r>
      <rPr>
        <b/>
        <sz val="11"/>
        <rFont val="Cambria"/>
        <family val="1"/>
      </rPr>
      <t xml:space="preserve">          OPTION: </t>
    </r>
    <r>
      <rPr>
        <b/>
        <sz val="10"/>
        <rFont val="Cambria"/>
        <family val="1"/>
      </rPr>
      <t>Rangeland  Ecology &amp; Management</t>
    </r>
  </si>
  <si>
    <t>Minimum Overall Grade Point Average:  2.00 Total Hours:  125</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</si>
  <si>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</si>
  <si>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</si>
  <si>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</si>
  <si>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</si>
  <si>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</si>
  <si>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</si>
  <si>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rFont val="Cambria"/>
        <family val="1"/>
      </rPr>
      <t>50 hours</t>
    </r>
    <r>
      <rPr>
        <b/>
        <sz val="9"/>
        <rFont val="Cambria"/>
        <family val="1"/>
      </rPr>
      <t xml:space="preserve"> </t>
    </r>
  </si>
  <si>
    <t>BOT        3005</t>
  </si>
  <si>
    <t>NREM 3012, 3013, 3063, 3083, 3503, 3613, 4001, 4023, 4033, 4043, 4613, 4783</t>
  </si>
  <si>
    <t xml:space="preserve">NREM 4053 or 4063 </t>
  </si>
  <si>
    <t>NREM 4443 or 4473</t>
  </si>
  <si>
    <r>
      <t xml:space="preserve">Related Courses:   </t>
    </r>
    <r>
      <rPr>
        <b/>
        <u/>
        <sz val="9"/>
        <rFont val="Cambria"/>
        <family val="1"/>
      </rPr>
      <t xml:space="preserve">2 hours </t>
    </r>
  </si>
  <si>
    <r>
      <t xml:space="preserve">Select courses from among the following or other courses in consultation with a faculty advisor for additional breadth, or to create a specialty emphasis area. </t>
    </r>
    <r>
      <rPr>
        <b/>
        <sz val="8"/>
        <color rgb="FF000000"/>
        <rFont val="Arial Narrow"/>
        <family val="2"/>
      </rPr>
      <t xml:space="preserve">May not use a course used above in Core Courses. </t>
    </r>
  </si>
  <si>
    <t>AGEC  3423, 3503</t>
  </si>
  <si>
    <t>ANSI  1124, 3433, 3653, 4203, 4613</t>
  </si>
  <si>
    <t xml:space="preserve">BIOL  3023 or ANSI 3423 or PLNT 3554 </t>
  </si>
  <si>
    <r>
      <t xml:space="preserve">BIOL  3034, </t>
    </r>
    <r>
      <rPr>
        <sz val="8"/>
        <rFont val="Arial Narrow"/>
        <family val="2"/>
      </rPr>
      <t>3513, 4113, 4115, 4133, 4174, 4303, 4413</t>
    </r>
  </si>
  <si>
    <t>BOT 3024, 3114, 3463, 4023</t>
  </si>
  <si>
    <t>ENTO  2993, 3331, 4223</t>
  </si>
  <si>
    <t>ENVR 1113, 4512</t>
  </si>
  <si>
    <t>GEOG  3023, 3033, 3153, 3333, 4053, 4333, 4343</t>
  </si>
  <si>
    <t>GEOL  3503</t>
  </si>
  <si>
    <r>
      <t xml:space="preserve">NREM  2134, 3101, 3103, 3224, 3502, 3713, 4053, 4063, 4093,  4213, 4403, 4452,  4453, 4464, 4473, 4524, 4533, 4543, </t>
    </r>
    <r>
      <rPr>
        <sz val="8"/>
        <rFont val="Arial Narrow"/>
        <family val="2"/>
      </rPr>
      <t>4603</t>
    </r>
    <r>
      <rPr>
        <sz val="8"/>
        <color rgb="FF000000"/>
        <rFont val="Arial Narrow"/>
        <family val="2"/>
      </rPr>
      <t>, 4793, 4960, 4980, 4990</t>
    </r>
  </si>
  <si>
    <t>PLP  3343</t>
  </si>
  <si>
    <t>PLNT 1213; 3113</t>
  </si>
  <si>
    <t>POLS  4593</t>
  </si>
  <si>
    <t>SOIL  3433, 4463, 4483, 4563, 4683</t>
  </si>
  <si>
    <t>English Composition</t>
  </si>
  <si>
    <t>ENGL 1113 or 1313; &amp; ENGL 1213 or 1413 or 3323 (See Academic Regulation 3.5 in Catalog)</t>
  </si>
  <si>
    <t>American History &amp; Government</t>
  </si>
  <si>
    <t>HIST 1103 or 1483 or 1493; and POLS 1113</t>
  </si>
  <si>
    <t>Analytical &amp; Quantitative Thought (A)</t>
  </si>
  <si>
    <t>MATH 1513*;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</si>
  <si>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</si>
  <si>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</si>
  <si>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</si>
  <si>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</si>
  <si>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</si>
  <si>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</si>
  <si>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</si>
  <si>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</si>
  <si>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</si>
  <si>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</si>
  <si>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</si>
  <si>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</si>
  <si>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</si>
  <si>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</si>
  <si>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meet GE requirements</t>
  </si>
  <si>
    <t>College/Departmental Requirements:  33 Hours</t>
  </si>
  <si>
    <t>Agricultural Sciences and Natural Resources</t>
  </si>
  <si>
    <t xml:space="preserve">AG 1011; NREM 1012; 2013; SOIL 2124; </t>
  </si>
  <si>
    <t>Natural Sciences</t>
  </si>
  <si>
    <t>BIOL 1604; BOT 1404; CHEM 1215 or 1314; CHEM 1225 or 1515 (If used as (N) course above, then hours are reduced by hours of course)</t>
  </si>
  <si>
    <t>Written and Oral Communications</t>
  </si>
  <si>
    <t xml:space="preserve">AGCM 3103 (or BCOM 3113 or ENGL 3323) (If ENGL 3323 is substituted for ENGL 1213 above; hours in this block are reduced by 3.) </t>
  </si>
  <si>
    <t>AGCM 3203 or  SPCH 2713 or 3733.(If used as (S) course above, then hours are reduced by three)</t>
  </si>
  <si>
    <t>Other Requirements:  Students must earn minimum grades of “C” or “P” in each course listed in Major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</si>
  <si>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</si>
  <si>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</si>
  <si>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ANSI  3543</t>
  </si>
  <si>
    <t>SOIL  3433 or 4563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</si>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</sst>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sz val="10"/>
      <name val="Cambria"/>
      <family val="1"/>
    </font>
    <font>
      <b/>
      <u/>
      <sz val="9"/>
      <name val="Cambria"/>
      <family val="1"/>
    </font>
    <font>
      <i/>
      <sz val="12"/>
      <name val="Cambria"/>
      <family val="1"/>
    </font>
    <font>
      <i/>
      <sz val="8"/>
      <name val="Cambria"/>
      <family val="1"/>
    </font>
    <font>
      <b/>
      <sz val="8"/>
      <name val="Arial Narrow"/>
      <family val="2"/>
    </font>
    <font>
      <sz val="8"/>
      <color rgb="FF000000"/>
      <name val="Arial Narrow"/>
      <family val="2"/>
    </font>
    <font>
      <sz val="5"/>
      <color rgb="FF000000"/>
      <name val="Arial Narrow"/>
      <family val="2"/>
    </font>
    <font>
      <b/>
      <sz val="8"/>
      <color rgb="FF000000"/>
      <name val="Arial Narrow"/>
      <family val="2"/>
    </font>
    <font>
      <sz val="8"/>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6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9"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13" fillId="0" borderId="18" xfId="2" applyFont="1" applyBorder="1" applyAlignment="1" applyProtection="1">
      <protection hidden="1"/>
    </xf>
    <xf numFmtId="0" fontId="2" fillId="0" borderId="18" xfId="2" applyFont="1" applyBorder="1" applyAlignment="1" applyProtection="1">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12"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0" xfId="2" applyFont="1" applyBorder="1" applyProtection="1">
      <protection locked="0" hidden="1"/>
    </xf>
    <xf numFmtId="0" fontId="11" fillId="0" borderId="0" xfId="2" applyBorder="1" applyAlignment="1" applyProtection="1">
      <protection locked="0" hidden="1"/>
    </xf>
    <xf numFmtId="0" fontId="11" fillId="0" borderId="20"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20"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20" xfId="2" applyFont="1" applyBorder="1"/>
    <xf numFmtId="0" fontId="11" fillId="0" borderId="20" xfId="2" applyBorder="1"/>
    <xf numFmtId="0" fontId="12" fillId="0" borderId="20" xfId="2" applyFont="1" applyBorder="1" applyAlignment="1" applyProtection="1">
      <protection hidden="1"/>
    </xf>
    <xf numFmtId="0" fontId="11" fillId="0" borderId="20" xfId="2" applyBorder="1" applyAlignment="1" applyProtection="1">
      <alignment horizontal="left"/>
      <protection locked="0"/>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22" xfId="2" applyBorder="1" applyAlignment="1" applyProtection="1">
      <protection hidden="1"/>
    </xf>
    <xf numFmtId="0" fontId="2" fillId="0" borderId="0" xfId="2" applyFont="1" applyBorder="1" applyAlignment="1" applyProtection="1">
      <alignment horizontal="left"/>
      <protection hidden="1"/>
    </xf>
    <xf numFmtId="0" fontId="0" fillId="0" borderId="18" xfId="2" applyFont="1" applyBorder="1" applyAlignment="1" applyProtection="1">
      <alignment horizontal="center"/>
      <protection locked="0"/>
    </xf>
    <xf numFmtId="0" fontId="2" fillId="0" borderId="22" xfId="2" applyFont="1" applyBorder="1" applyAlignment="1" applyProtection="1">
      <alignment horizontal="left"/>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protection locked="0"/>
    </xf>
    <xf numFmtId="0" fontId="2" fillId="0" borderId="22" xfId="2" applyFont="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23" xfId="2" applyFont="1" applyBorder="1" applyProtection="1">
      <protection hidden="1"/>
    </xf>
    <xf numFmtId="0" fontId="2" fillId="0" borderId="18"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29" fillId="0" borderId="29" xfId="0" applyFont="1" applyBorder="1" applyAlignment="1">
      <alignment horizontal="center" vertical="center" wrapText="1"/>
    </xf>
    <xf numFmtId="0" fontId="36" fillId="0" borderId="29" xfId="0" applyFont="1" applyBorder="1" applyAlignment="1">
      <alignment vertical="center" wrapText="1"/>
    </xf>
    <xf numFmtId="0" fontId="37" fillId="0" borderId="29" xfId="0" applyFont="1" applyBorder="1" applyAlignment="1">
      <alignment vertical="center" wrapText="1"/>
    </xf>
    <xf numFmtId="0" fontId="0" fillId="0" borderId="29" xfId="0" applyBorder="1" applyAlignment="1">
      <alignment vertical="top" wrapText="1"/>
    </xf>
    <xf numFmtId="0" fontId="39" fillId="0" borderId="27" xfId="0" applyFont="1" applyBorder="1" applyAlignment="1">
      <alignment horizontal="center" vertical="center" wrapText="1"/>
    </xf>
    <xf numFmtId="0" fontId="39" fillId="0" borderId="27" xfId="0" applyFont="1" applyBorder="1" applyAlignment="1">
      <alignment vertical="center" wrapText="1"/>
    </xf>
    <xf numFmtId="0" fontId="39" fillId="0" borderId="29" xfId="0" applyFont="1" applyBorder="1" applyAlignment="1">
      <alignment horizontal="center" vertical="center" wrapText="1"/>
    </xf>
    <xf numFmtId="0" fontId="39" fillId="0" borderId="29" xfId="0" applyFont="1" applyBorder="1" applyAlignment="1">
      <alignment vertical="center" wrapText="1"/>
    </xf>
    <xf numFmtId="0" fontId="26" fillId="0" borderId="3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5" xfId="0" applyFont="1" applyBorder="1" applyAlignment="1">
      <alignment vertical="center" wrapText="1"/>
    </xf>
    <xf numFmtId="0" fontId="11" fillId="0" borderId="22" xfId="2" applyBorder="1" applyProtection="1">
      <protection hidden="1"/>
    </xf>
    <xf numFmtId="0" fontId="0" fillId="0" borderId="3" xfId="2" applyFont="1" applyBorder="1" applyAlignment="1" applyProtection="1">
      <protection locked="0"/>
    </xf>
    <xf numFmtId="0" fontId="2" fillId="0" borderId="14" xfId="2" applyFont="1" applyBorder="1" applyAlignment="1" applyProtection="1">
      <protection locked="0"/>
    </xf>
    <xf numFmtId="0" fontId="2" fillId="0" borderId="3" xfId="2" applyFont="1" applyBorder="1" applyAlignment="1" applyProtection="1">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1" fillId="0" borderId="0" xfId="2" applyBorder="1" applyAlignment="1" applyProtection="1">
      <protection hidden="1"/>
    </xf>
    <xf numFmtId="0" fontId="11" fillId="0" borderId="22" xfId="2" applyBorder="1" applyAlignment="1" applyProtection="1">
      <protection hidden="1"/>
    </xf>
    <xf numFmtId="0" fontId="2" fillId="0" borderId="17" xfId="2" applyFont="1" applyBorder="1" applyAlignment="1" applyProtection="1">
      <protection locked="0"/>
    </xf>
    <xf numFmtId="0" fontId="11" fillId="0" borderId="0" xfId="2" applyBorder="1" applyAlignment="1" applyProtection="1">
      <alignment horizontal="left"/>
      <protection hidden="1"/>
    </xf>
    <xf numFmtId="0" fontId="11" fillId="0" borderId="22" xfId="2" applyBorder="1" applyAlignment="1" applyProtection="1">
      <alignment horizontal="left"/>
      <protection hidden="1"/>
    </xf>
    <xf numFmtId="0" fontId="0" fillId="0" borderId="4" xfId="2" applyFont="1" applyBorder="1" applyAlignment="1" applyProtection="1">
      <protection locked="0"/>
    </xf>
    <xf numFmtId="0" fontId="2" fillId="0" borderId="4" xfId="2" applyFont="1" applyBorder="1" applyAlignment="1" applyProtection="1">
      <protection locked="0"/>
    </xf>
    <xf numFmtId="0" fontId="0" fillId="0" borderId="0" xfId="2" applyFont="1" applyBorder="1" applyAlignment="1" applyProtection="1">
      <protection locked="0"/>
    </xf>
    <xf numFmtId="0" fontId="2" fillId="0" borderId="21" xfId="2" applyFont="1" applyBorder="1" applyAlignment="1" applyProtection="1">
      <protection locked="0"/>
    </xf>
    <xf numFmtId="0" fontId="0" fillId="0" borderId="18" xfId="2" applyFont="1" applyBorder="1" applyAlignment="1" applyProtection="1">
      <alignment horizontal="left"/>
      <protection locked="0"/>
    </xf>
    <xf numFmtId="0" fontId="2" fillId="0" borderId="18" xfId="2" applyFont="1" applyBorder="1" applyAlignment="1" applyProtection="1">
      <alignment horizontal="left"/>
      <protection locked="0"/>
    </xf>
    <xf numFmtId="0" fontId="11" fillId="0" borderId="4" xfId="2" applyBorder="1" applyAlignment="1" applyProtection="1">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0" fontId="2" fillId="0" borderId="18" xfId="2" applyFont="1" applyBorder="1" applyAlignment="1" applyProtection="1">
      <protection locked="0"/>
    </xf>
    <xf numFmtId="0" fontId="11" fillId="0" borderId="18" xfId="2" applyBorder="1" applyAlignment="1" applyProtection="1">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8" xfId="2" applyFont="1" applyBorder="1" applyAlignment="1" applyProtection="1">
      <alignment horizontal="center"/>
      <protection locked="0"/>
    </xf>
    <xf numFmtId="0" fontId="25" fillId="0" borderId="18" xfId="2" applyFont="1" applyBorder="1" applyAlignment="1" applyProtection="1">
      <protection locked="0"/>
    </xf>
    <xf numFmtId="0" fontId="11" fillId="0" borderId="3" xfId="2"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1" xfId="0" applyFont="1" applyBorder="1" applyAlignment="1">
      <alignment vertical="center" wrapText="1"/>
    </xf>
    <xf numFmtId="0" fontId="39" fillId="0" borderId="8" xfId="0" applyFont="1" applyBorder="1" applyAlignment="1">
      <alignment vertical="center" wrapText="1"/>
    </xf>
    <xf numFmtId="0" fontId="39" fillId="0" borderId="32" xfId="0" applyFont="1" applyBorder="1" applyAlignment="1">
      <alignment vertical="center" wrapText="1"/>
    </xf>
    <xf numFmtId="0" fontId="40" fillId="0" borderId="28" xfId="0" applyFont="1" applyBorder="1" applyAlignment="1">
      <alignment vertical="center" wrapText="1"/>
    </xf>
    <xf numFmtId="0" fontId="40" fillId="0" borderId="0" xfId="0" applyFont="1" applyBorder="1" applyAlignment="1">
      <alignment vertical="center" wrapText="1"/>
    </xf>
    <xf numFmtId="0" fontId="40" fillId="0" borderId="29" xfId="0" applyFont="1" applyBorder="1" applyAlignment="1">
      <alignment vertical="center" wrapText="1"/>
    </xf>
    <xf numFmtId="0" fontId="39" fillId="0" borderId="26" xfId="0" applyFont="1" applyBorder="1" applyAlignment="1">
      <alignment vertical="center" wrapText="1"/>
    </xf>
    <xf numFmtId="0" fontId="39" fillId="0" borderId="1" xfId="0" applyFont="1" applyBorder="1" applyAlignment="1">
      <alignment vertical="center" wrapText="1"/>
    </xf>
    <xf numFmtId="0" fontId="39" fillId="0" borderId="27" xfId="0" applyFont="1" applyBorder="1" applyAlignment="1">
      <alignment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28" xfId="0" applyFont="1" applyBorder="1" applyAlignment="1">
      <alignment vertical="center" wrapText="1"/>
    </xf>
    <xf numFmtId="0" fontId="39" fillId="0" borderId="29" xfId="0" applyFont="1" applyBorder="1" applyAlignment="1">
      <alignment vertical="center" wrapText="1"/>
    </xf>
    <xf numFmtId="0" fontId="39" fillId="0" borderId="0" xfId="0" applyFont="1" applyBorder="1" applyAlignment="1">
      <alignment horizontal="center" vertical="center" wrapText="1"/>
    </xf>
    <xf numFmtId="0" fontId="39" fillId="0" borderId="0" xfId="0" applyFont="1" applyBorder="1" applyAlignment="1">
      <alignment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4"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5"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8" xfId="0" applyFont="1" applyBorder="1" applyAlignment="1">
      <alignment vertical="center" wrapText="1"/>
    </xf>
    <xf numFmtId="0" fontId="35" fillId="0" borderId="29"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5" xfId="0" applyFont="1" applyBorder="1" applyAlignment="1">
      <alignment vertical="center" wrapText="1"/>
    </xf>
    <xf numFmtId="0" fontId="26" fillId="0" borderId="24" xfId="0" applyFont="1" applyBorder="1" applyAlignment="1">
      <alignment vertical="top" wrapText="1"/>
    </xf>
    <xf numFmtId="0" fontId="27" fillId="0" borderId="30" xfId="0" applyFont="1" applyBorder="1" applyAlignment="1">
      <alignment vertical="center" wrapText="1"/>
    </xf>
    <xf numFmtId="0" fontId="27" fillId="0" borderId="0" xfId="0" applyFont="1" applyAlignment="1">
      <alignment vertical="center" wrapText="1"/>
    </xf>
    <xf numFmtId="0" fontId="28" fillId="0" borderId="30" xfId="0" applyFont="1" applyBorder="1" applyAlignment="1">
      <alignment vertical="center" wrapText="1"/>
    </xf>
    <xf numFmtId="0" fontId="28" fillId="0" borderId="0" xfId="0" applyFont="1" applyAlignment="1">
      <alignment vertical="center" wrapText="1"/>
    </xf>
    <xf numFmtId="0" fontId="22" fillId="0" borderId="30" xfId="3" applyBorder="1" applyAlignment="1">
      <alignment vertical="center" wrapText="1"/>
    </xf>
    <xf numFmtId="0" fontId="22" fillId="0" borderId="0" xfId="3" applyAlignment="1">
      <alignment vertical="center" wrapText="1"/>
    </xf>
    <xf numFmtId="0" fontId="30" fillId="0" borderId="30" xfId="0" applyFont="1" applyBorder="1" applyAlignment="1">
      <alignment vertical="center" wrapText="1"/>
    </xf>
    <xf numFmtId="0" fontId="30" fillId="0" borderId="0" xfId="0" applyFont="1" applyAlignment="1">
      <alignment vertical="center" wrapText="1"/>
    </xf>
    <xf numFmtId="0" fontId="29" fillId="0" borderId="30" xfId="0" applyFont="1" applyBorder="1" applyAlignment="1">
      <alignment vertical="center" wrapText="1"/>
    </xf>
    <xf numFmtId="0" fontId="29" fillId="0" borderId="0" xfId="0" applyFont="1" applyAlignment="1">
      <alignment vertical="center" wrapText="1"/>
    </xf>
    <xf numFmtId="0" fontId="33" fillId="0" borderId="30" xfId="0" applyFont="1" applyBorder="1" applyAlignment="1">
      <alignment vertical="center" wrapText="1"/>
    </xf>
    <xf numFmtId="0" fontId="33" fillId="0" borderId="0" xfId="0" applyFont="1" applyAlignment="1">
      <alignment vertical="center" wrapText="1"/>
    </xf>
  </cellXfs>
  <cellStyles count="4">
    <cellStyle name="Hyperlink" xfId="3" builtinId="8"/>
    <cellStyle name="Normal" xfId="0" builtinId="0"/>
    <cellStyle name="Normal 2" xfId="1"/>
    <cellStyle name="Normal 3" xfId="2"/>
  </cellStyles>
  <dxfs count="121">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30079</xdr:colOff>
      <xdr:row>28</xdr:row>
      <xdr:rowOff>20054</xdr:rowOff>
    </xdr:from>
    <xdr:to>
      <xdr:col>25</xdr:col>
      <xdr:colOff>20053</xdr:colOff>
      <xdr:row>41</xdr:row>
      <xdr:rowOff>150396</xdr:rowOff>
    </xdr:to>
    <xdr:sp macro="" textlink="" fLocksText="0">
      <xdr:nvSpPr>
        <xdr:cNvPr id="2" name="TextBox 1"/>
        <xdr:cNvSpPr txBox="1"/>
      </xdr:nvSpPr>
      <xdr:spPr>
        <a:xfrm>
          <a:off x="3068053" y="4702343"/>
          <a:ext cx="2536658" cy="234615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25</xdr:col>
      <xdr:colOff>77704</xdr:colOff>
      <xdr:row>39</xdr:row>
      <xdr:rowOff>78706</xdr:rowOff>
    </xdr:from>
    <xdr:to>
      <xdr:col>34</xdr:col>
      <xdr:colOff>792580</xdr:colOff>
      <xdr:row>41</xdr:row>
      <xdr:rowOff>158917</xdr:rowOff>
    </xdr:to>
    <xdr:sp macro="" textlink="">
      <xdr:nvSpPr>
        <xdr:cNvPr id="3" name="TextBox 2"/>
        <xdr:cNvSpPr txBox="1"/>
      </xdr:nvSpPr>
      <xdr:spPr>
        <a:xfrm>
          <a:off x="5726029" y="6679531"/>
          <a:ext cx="3048501" cy="42311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561975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619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41</xdr:row>
      <xdr:rowOff>9524</xdr:rowOff>
    </xdr:from>
    <xdr:to>
      <xdr:col>4</xdr:col>
      <xdr:colOff>2400300</xdr:colOff>
      <xdr:row>41</xdr:row>
      <xdr:rowOff>647699</xdr:rowOff>
    </xdr:to>
    <xdr:sp macro="" textlink="">
      <xdr:nvSpPr>
        <xdr:cNvPr id="5121" name="Text Box 1"/>
        <xdr:cNvSpPr txBox="1">
          <a:spLocks noChangeArrowheads="1"/>
        </xdr:cNvSpPr>
      </xdr:nvSpPr>
      <xdr:spPr bwMode="auto">
        <a:xfrm>
          <a:off x="3533775" y="10220324"/>
          <a:ext cx="2390775" cy="63817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Cambria"/>
            </a:rPr>
            <a:t>Electives:  0 Hours</a:t>
          </a:r>
          <a:endParaRPr lang="en-US" sz="1100" b="0" i="0" u="none" strike="noStrike" baseline="0">
            <a:solidFill>
              <a:srgbClr val="000000"/>
            </a:solidFill>
            <a:latin typeface="Calibri"/>
          </a:endParaRPr>
        </a:p>
        <a:p>
          <a:pPr algn="ctr" rtl="0">
            <a:lnSpc>
              <a:spcPts val="900"/>
            </a:lnSpc>
            <a:defRPr sz="1000"/>
          </a:pPr>
          <a:r>
            <a:rPr lang="en-US" sz="800" b="0" i="0" u="none" strike="noStrike" baseline="0">
              <a:solidFill>
                <a:srgbClr val="000000"/>
              </a:solidFill>
              <a:latin typeface="Arial Narrow"/>
            </a:rPr>
            <a:t>(or hours to complete required total for degree)</a:t>
          </a:r>
          <a:endParaRPr lang="en-US" sz="1100" b="0" i="0" u="none" strike="noStrike" baseline="0">
            <a:solidFill>
              <a:srgbClr val="000000"/>
            </a:solidFill>
            <a:latin typeface="Calibri"/>
          </a:endParaRPr>
        </a:p>
        <a:p>
          <a:pPr algn="ctr" rtl="0">
            <a:lnSpc>
              <a:spcPts val="1200"/>
            </a:lnSpc>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B38" sqref="AB38"/>
    </sheetView>
  </sheetViews>
  <sheetFormatPr defaultColWidth="9.109375" defaultRowHeight="13.2" x14ac:dyDescent="0.25"/>
  <cols>
    <col min="1" max="1" width="7"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83" t="s">
        <v>62</v>
      </c>
      <c r="C1" s="183"/>
      <c r="D1" s="183"/>
      <c r="E1" s="183"/>
      <c r="F1" s="183"/>
      <c r="G1" s="183"/>
      <c r="H1" s="183"/>
      <c r="I1" s="183"/>
      <c r="J1" s="183"/>
      <c r="K1" s="183"/>
      <c r="L1" s="183"/>
      <c r="M1" s="183"/>
      <c r="N1" s="183"/>
      <c r="O1" s="183"/>
      <c r="P1" s="183"/>
      <c r="Q1" s="183"/>
      <c r="R1" s="65" t="s">
        <v>6</v>
      </c>
      <c r="S1" s="188" t="s">
        <v>63</v>
      </c>
      <c r="T1" s="188"/>
      <c r="U1" s="188"/>
      <c r="V1" s="188"/>
      <c r="W1" s="188"/>
      <c r="X1" s="188"/>
      <c r="Y1" s="188"/>
      <c r="Z1" s="66" t="s">
        <v>65</v>
      </c>
      <c r="AA1" s="67"/>
      <c r="AB1" s="67"/>
      <c r="AC1" s="65" t="s">
        <v>19</v>
      </c>
      <c r="AD1" s="65"/>
      <c r="AE1" s="65"/>
      <c r="AF1" s="65"/>
      <c r="AG1" s="189" t="s">
        <v>67</v>
      </c>
      <c r="AH1" s="189"/>
      <c r="AI1" s="189"/>
      <c r="AJ1" s="97"/>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c r="AJ2" s="98"/>
    </row>
    <row r="3" spans="1:36" ht="23.25" customHeight="1" x14ac:dyDescent="0.4">
      <c r="A3" s="70" t="s">
        <v>74</v>
      </c>
      <c r="B3" s="44"/>
      <c r="C3" s="44"/>
      <c r="D3" s="37"/>
      <c r="E3" s="37"/>
      <c r="F3" s="37"/>
      <c r="G3" s="38"/>
      <c r="H3" s="63"/>
      <c r="I3" s="124"/>
      <c r="J3" s="124"/>
      <c r="K3" s="124"/>
      <c r="L3" s="124"/>
      <c r="M3" s="124"/>
      <c r="N3" s="124"/>
      <c r="O3" s="124"/>
      <c r="P3" s="124"/>
      <c r="Q3" s="60" t="s">
        <v>71</v>
      </c>
      <c r="R3" s="137"/>
      <c r="S3" s="77"/>
      <c r="T3" s="96"/>
      <c r="U3" s="96"/>
      <c r="V3" s="96"/>
      <c r="W3" s="138"/>
      <c r="X3" s="138"/>
      <c r="Y3" s="138"/>
      <c r="Z3" s="29"/>
      <c r="AA3" s="60" t="s">
        <v>72</v>
      </c>
      <c r="AB3" s="60"/>
      <c r="AC3" s="60"/>
      <c r="AD3" s="60"/>
      <c r="AE3" s="60"/>
      <c r="AF3" s="60"/>
      <c r="AG3" s="60"/>
      <c r="AH3" s="71"/>
      <c r="AI3" s="96" t="s">
        <v>78</v>
      </c>
      <c r="AJ3" s="99"/>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98"/>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c r="AJ5" s="98"/>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c r="AJ6" s="98"/>
    </row>
    <row r="7" spans="1:36" x14ac:dyDescent="0.25">
      <c r="A7" s="75" t="s">
        <v>26</v>
      </c>
      <c r="B7" s="41">
        <v>1113</v>
      </c>
      <c r="C7" s="184"/>
      <c r="D7" s="185"/>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86"/>
      <c r="J7" s="187"/>
      <c r="K7" s="187"/>
      <c r="L7" s="187"/>
      <c r="M7" s="62"/>
      <c r="N7" s="62"/>
      <c r="O7" s="62"/>
      <c r="P7" s="37"/>
      <c r="Q7" s="76" t="s">
        <v>27</v>
      </c>
      <c r="R7" s="41">
        <v>1011</v>
      </c>
      <c r="S7" s="135"/>
      <c r="T7" s="42">
        <f>IF(W7&lt;&gt;"",W7,3)*IF(S7="A",4,IF(S7="B",3,IF(S7="C",2,IF(S7="D",1,IF(AND(S7&gt;=0,S7&lt;=4,ISNUMBER(S7)),S7,0)))))</f>
        <v>0</v>
      </c>
      <c r="U7" s="42" t="str">
        <f>IF(OR(S7="A",S7="B",S7="C",S7="D",S7="F",AND(S7&gt;=0,S7&lt;=4,ISNUMBER(S7))),IF(W7&lt;&gt;"",W7,3),"")</f>
        <v/>
      </c>
      <c r="V7" s="42" t="str">
        <f>IF(OR(S7="A",S7="B",S7="C",S7="D",S7="P",AND(S7&gt;=0,S7&lt;=4,ISNUMBER(S7))),IF(W7&lt;&gt;"",W7,3),"")</f>
        <v/>
      </c>
      <c r="W7" s="43">
        <v>1</v>
      </c>
      <c r="X7" s="154"/>
      <c r="Y7" s="190"/>
      <c r="Z7" s="37"/>
      <c r="AA7" s="83" t="s">
        <v>66</v>
      </c>
      <c r="AB7" s="44"/>
      <c r="AC7" s="44"/>
      <c r="AD7" s="37"/>
      <c r="AE7" s="37"/>
      <c r="AF7" s="37"/>
      <c r="AG7" s="38"/>
      <c r="AH7" s="63"/>
      <c r="AI7" s="95"/>
      <c r="AJ7" s="98"/>
    </row>
    <row r="8" spans="1:36" x14ac:dyDescent="0.25">
      <c r="A8" s="75" t="s">
        <v>26</v>
      </c>
      <c r="B8" s="125">
        <v>1213</v>
      </c>
      <c r="C8" s="182"/>
      <c r="D8" s="179"/>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81"/>
      <c r="J8" s="181"/>
      <c r="K8" s="181"/>
      <c r="L8" s="181"/>
      <c r="M8" s="62"/>
      <c r="N8" s="62"/>
      <c r="O8" s="62"/>
      <c r="P8" s="37"/>
      <c r="Q8" s="85" t="s">
        <v>57</v>
      </c>
      <c r="R8" s="45">
        <v>1012</v>
      </c>
      <c r="S8" s="134"/>
      <c r="T8" s="42">
        <f t="shared" ref="T8:T16" si="6">IF(W8&lt;&gt;"",W8,3)*IF(S8="A",4,IF(S8="B",3,IF(S8="C",2,IF(S8="D",1,IF(AND(S8&gt;=0,S8&lt;=4,ISNUMBER(S8)),S8,0)))))</f>
        <v>0</v>
      </c>
      <c r="U8" s="42" t="str">
        <f t="shared" ref="U8:U16" si="7">IF(OR(S8="A",S8="B",S8="C",S8="D",S8="F",AND(S8&gt;=0,S8&lt;=4,ISNUMBER(S8))),IF(W8&lt;&gt;"",W8,3),"")</f>
        <v/>
      </c>
      <c r="V8" s="42" t="str">
        <f t="shared" ref="V8:V16" si="8">IF(OR(S8="A",S8="B",S8="C",S8="D",S8="P",AND(S8&gt;=0,S8&lt;=4,ISNUMBER(S8))),IF(W8&lt;&gt;"",W8,3),"")</f>
        <v/>
      </c>
      <c r="W8" s="46">
        <v>2</v>
      </c>
      <c r="X8" s="168"/>
      <c r="Y8" s="174"/>
      <c r="Z8" s="37"/>
      <c r="AA8" s="83"/>
      <c r="AB8" s="44"/>
      <c r="AC8" s="69"/>
      <c r="AD8" s="37"/>
      <c r="AE8" s="37"/>
      <c r="AF8" s="37"/>
      <c r="AG8" s="38"/>
      <c r="AH8" s="95"/>
      <c r="AI8" s="95"/>
      <c r="AJ8" s="98"/>
    </row>
    <row r="9" spans="1:36" x14ac:dyDescent="0.25">
      <c r="A9" s="75" t="s">
        <v>28</v>
      </c>
      <c r="B9" s="45">
        <v>1103</v>
      </c>
      <c r="C9" s="182"/>
      <c r="D9" s="179"/>
      <c r="E9" s="42">
        <f t="shared" si="0"/>
        <v>0</v>
      </c>
      <c r="F9" s="42" t="str">
        <f t="shared" si="1"/>
        <v/>
      </c>
      <c r="G9" s="42" t="str">
        <f t="shared" si="2"/>
        <v/>
      </c>
      <c r="H9" s="46"/>
      <c r="I9" s="181"/>
      <c r="J9" s="181"/>
      <c r="K9" s="181"/>
      <c r="L9" s="181"/>
      <c r="M9" s="62"/>
      <c r="N9" s="62"/>
      <c r="O9" s="62"/>
      <c r="P9" s="37"/>
      <c r="Q9" s="85" t="s">
        <v>57</v>
      </c>
      <c r="R9" s="45">
        <v>2013</v>
      </c>
      <c r="S9" s="134"/>
      <c r="T9" s="42">
        <f t="shared" si="6"/>
        <v>0</v>
      </c>
      <c r="U9" s="42" t="str">
        <f t="shared" si="7"/>
        <v/>
      </c>
      <c r="V9" s="42" t="str">
        <f t="shared" si="8"/>
        <v/>
      </c>
      <c r="W9" s="43"/>
      <c r="X9" s="168"/>
      <c r="Y9" s="174"/>
      <c r="Z9" s="37"/>
      <c r="AA9" s="85" t="s">
        <v>56</v>
      </c>
      <c r="AB9" s="104">
        <v>3005</v>
      </c>
      <c r="AC9" s="103"/>
      <c r="AD9" s="42">
        <f t="shared" ref="AD9:AD14" si="9">IF(AG9&lt;&gt;"",AG9,3)*IF(AC9="A",4,IF(AC9="B",3,IF(AC9="C",2,IF(AC9="D",1,IF(AND(AC9&gt;=0,AC9&lt;=4,ISNUMBER(AC9)),AC9,0)))))</f>
        <v>0</v>
      </c>
      <c r="AE9" s="42" t="str">
        <f t="shared" ref="AE9:AE14" si="10">IF(OR(AC9="A",AC9="B",AC9="C",AC9="D",AC9="F",AND(AC9&gt;=0,AC9&lt;=4,ISNUMBER(AC9))),IF(AG9&lt;&gt;"",AG9,3),"")</f>
        <v/>
      </c>
      <c r="AF9" s="42" t="str">
        <f t="shared" ref="AF9:AF14" si="11">IF(OR(AC9="A",AC9="B",AC9="C",AC9="D",AC9="P",AND(AC9&gt;=0,AC9&lt;=4,ISNUMBER(AC9))),IF(AG9&lt;&gt;"",AG9,3),"")</f>
        <v/>
      </c>
      <c r="AG9" s="43">
        <v>5</v>
      </c>
      <c r="AH9" s="154"/>
      <c r="AI9" s="156"/>
      <c r="AJ9" s="98"/>
    </row>
    <row r="10" spans="1:36" x14ac:dyDescent="0.25">
      <c r="A10" s="75" t="s">
        <v>29</v>
      </c>
      <c r="B10" s="45">
        <v>1113</v>
      </c>
      <c r="C10" s="182"/>
      <c r="D10" s="179"/>
      <c r="E10" s="42">
        <f t="shared" si="0"/>
        <v>0</v>
      </c>
      <c r="F10" s="42" t="str">
        <f t="shared" si="1"/>
        <v/>
      </c>
      <c r="G10" s="42" t="str">
        <f t="shared" si="2"/>
        <v/>
      </c>
      <c r="H10" s="46"/>
      <c r="I10" s="181"/>
      <c r="J10" s="181"/>
      <c r="K10" s="181"/>
      <c r="L10" s="181"/>
      <c r="M10" s="62"/>
      <c r="N10" s="62"/>
      <c r="O10" s="62"/>
      <c r="P10" s="37"/>
      <c r="Q10" s="85" t="s">
        <v>58</v>
      </c>
      <c r="R10" s="45">
        <v>2124</v>
      </c>
      <c r="S10" s="134"/>
      <c r="T10" s="42">
        <f t="shared" ref="T10" si="12">IF(W10&lt;&gt;"",W10,3)*IF(S10="A",4,IF(S10="B",3,IF(S10="C",2,IF(S10="D",1,IF(AND(S10&gt;=0,S10&lt;=4,ISNUMBER(S10)),S10,0)))))</f>
        <v>0</v>
      </c>
      <c r="U10" s="42" t="str">
        <f t="shared" ref="U10" si="13">IF(OR(S10="A",S10="B",S10="C",S10="D",S10="F",AND(S10&gt;=0,S10&lt;=4,ISNUMBER(S10))),IF(W10&lt;&gt;"",W10,3),"")</f>
        <v/>
      </c>
      <c r="V10" s="42" t="str">
        <f t="shared" ref="V10" si="14">IF(OR(S10="A",S10="B",S10="C",S10="D",S10="P",AND(S10&gt;=0,S10&lt;=4,ISNUMBER(S10))),IF(W10&lt;&gt;"",W10,3),"")</f>
        <v/>
      </c>
      <c r="W10" s="46">
        <v>4</v>
      </c>
      <c r="X10" s="169"/>
      <c r="Y10" s="174"/>
      <c r="Z10" s="37"/>
      <c r="AA10" s="85" t="s">
        <v>57</v>
      </c>
      <c r="AB10" s="104">
        <v>3012</v>
      </c>
      <c r="AC10" s="133"/>
      <c r="AD10" s="42">
        <f t="shared" ref="AD10" si="15">IF(AG10&lt;&gt;"",AG10,3)*IF(AC10="A",4,IF(AC10="B",3,IF(AC10="C",2,IF(AC10="D",1,IF(AND(AC10&gt;=0,AC10&lt;=4,ISNUMBER(AC10)),AC10,0)))))</f>
        <v>0</v>
      </c>
      <c r="AE10" s="42" t="str">
        <f t="shared" ref="AE10" si="16">IF(OR(AC10="A",AC10="B",AC10="C",AC10="D",AC10="F",AND(AC10&gt;=0,AC10&lt;=4,ISNUMBER(AC10))),IF(AG10&lt;&gt;"",AG10,3),"")</f>
        <v/>
      </c>
      <c r="AF10" s="42" t="str">
        <f t="shared" ref="AF10" si="17">IF(OR(AC10="A",AC10="B",AC10="C",AC10="D",AC10="P",AND(AC10&gt;=0,AC10&lt;=4,ISNUMBER(AC10))),IF(AG10&lt;&gt;"",AG10,3),"")</f>
        <v/>
      </c>
      <c r="AG10" s="43">
        <v>2</v>
      </c>
      <c r="AH10" s="156"/>
      <c r="AI10" s="155"/>
    </row>
    <row r="11" spans="1:36" x14ac:dyDescent="0.25">
      <c r="A11" s="75" t="s">
        <v>31</v>
      </c>
      <c r="B11" s="45">
        <v>1513</v>
      </c>
      <c r="C11" s="182"/>
      <c r="D11" s="179"/>
      <c r="E11" s="42">
        <f t="shared" si="0"/>
        <v>0</v>
      </c>
      <c r="F11" s="42" t="str">
        <f t="shared" si="1"/>
        <v/>
      </c>
      <c r="G11" s="42" t="str">
        <f t="shared" si="2"/>
        <v/>
      </c>
      <c r="H11" s="46"/>
      <c r="I11" s="180"/>
      <c r="J11" s="181"/>
      <c r="K11" s="181"/>
      <c r="L11" s="181"/>
      <c r="M11" s="62"/>
      <c r="N11" s="62"/>
      <c r="O11" s="62"/>
      <c r="P11" s="37"/>
      <c r="Q11" s="85" t="s">
        <v>56</v>
      </c>
      <c r="R11" s="45">
        <v>1404</v>
      </c>
      <c r="S11" s="134"/>
      <c r="T11" s="42">
        <f t="shared" si="6"/>
        <v>0</v>
      </c>
      <c r="U11" s="42" t="str">
        <f t="shared" si="7"/>
        <v/>
      </c>
      <c r="V11" s="42" t="str">
        <f t="shared" si="8"/>
        <v/>
      </c>
      <c r="W11" s="46">
        <v>4</v>
      </c>
      <c r="X11" s="169"/>
      <c r="Y11" s="174"/>
      <c r="Z11" s="37"/>
      <c r="AA11" s="85" t="s">
        <v>57</v>
      </c>
      <c r="AB11" s="104">
        <v>3013</v>
      </c>
      <c r="AC11" s="133"/>
      <c r="AD11" s="42">
        <f t="shared" si="9"/>
        <v>0</v>
      </c>
      <c r="AE11" s="42" t="str">
        <f t="shared" si="10"/>
        <v/>
      </c>
      <c r="AF11" s="42" t="str">
        <f t="shared" si="11"/>
        <v/>
      </c>
      <c r="AG11" s="43"/>
      <c r="AH11" s="156"/>
      <c r="AI11" s="155"/>
    </row>
    <row r="12" spans="1:36" x14ac:dyDescent="0.25">
      <c r="A12" s="75" t="s">
        <v>32</v>
      </c>
      <c r="B12" s="45">
        <v>2013</v>
      </c>
      <c r="C12" s="182"/>
      <c r="D12" s="179"/>
      <c r="E12" s="42">
        <f t="shared" si="0"/>
        <v>0</v>
      </c>
      <c r="F12" s="42" t="str">
        <f t="shared" si="1"/>
        <v/>
      </c>
      <c r="G12" s="42" t="str">
        <f t="shared" si="2"/>
        <v/>
      </c>
      <c r="H12" s="43"/>
      <c r="I12" s="180"/>
      <c r="J12" s="181"/>
      <c r="K12" s="181"/>
      <c r="L12" s="181"/>
      <c r="M12" s="61"/>
      <c r="N12" s="61"/>
      <c r="O12" s="37"/>
      <c r="P12" s="37"/>
      <c r="Q12" s="85" t="s">
        <v>34</v>
      </c>
      <c r="R12" s="45">
        <v>1604</v>
      </c>
      <c r="S12" s="134"/>
      <c r="T12" s="42">
        <f t="shared" si="6"/>
        <v>0</v>
      </c>
      <c r="U12" s="42" t="str">
        <f t="shared" si="7"/>
        <v/>
      </c>
      <c r="V12" s="42" t="str">
        <f t="shared" si="8"/>
        <v/>
      </c>
      <c r="W12" s="46">
        <v>4</v>
      </c>
      <c r="X12" s="168"/>
      <c r="Y12" s="174"/>
      <c r="Z12" s="37"/>
      <c r="AA12" s="85" t="s">
        <v>57</v>
      </c>
      <c r="AB12" s="104">
        <v>3063</v>
      </c>
      <c r="AC12" s="132"/>
      <c r="AD12" s="42">
        <f t="shared" ref="AD12" si="18">IF(AG12&lt;&gt;"",AG12,3)*IF(AC12="A",4,IF(AC12="B",3,IF(AC12="C",2,IF(AC12="D",1,IF(AND(AC12&gt;=0,AC12&lt;=4,ISNUMBER(AC12)),AC12,0)))))</f>
        <v>0</v>
      </c>
      <c r="AE12" s="42" t="str">
        <f t="shared" ref="AE12" si="19">IF(OR(AC12="A",AC12="B",AC12="C",AC12="D",AC12="F",AND(AC12&gt;=0,AC12&lt;=4,ISNUMBER(AC12))),IF(AG12&lt;&gt;"",AG12,3),"")</f>
        <v/>
      </c>
      <c r="AF12" s="42" t="str">
        <f t="shared" ref="AF12" si="20">IF(OR(AC12="A",AC12="B",AC12="C",AC12="D",AC12="P",AND(AC12&gt;=0,AC12&lt;=4,ISNUMBER(AC12))),IF(AG12&lt;&gt;"",AG12,3),"")</f>
        <v/>
      </c>
      <c r="AG12" s="43"/>
      <c r="AH12" s="156"/>
      <c r="AI12" s="155"/>
    </row>
    <row r="13" spans="1:36" x14ac:dyDescent="0.25">
      <c r="A13" s="75" t="s">
        <v>33</v>
      </c>
      <c r="B13" s="101"/>
      <c r="C13" s="182"/>
      <c r="D13" s="179"/>
      <c r="E13" s="42">
        <f t="shared" si="0"/>
        <v>0</v>
      </c>
      <c r="F13" s="42" t="str">
        <f t="shared" si="1"/>
        <v/>
      </c>
      <c r="G13" s="42" t="str">
        <f t="shared" si="2"/>
        <v/>
      </c>
      <c r="H13" s="43"/>
      <c r="I13" s="180"/>
      <c r="J13" s="181"/>
      <c r="K13" s="181"/>
      <c r="L13" s="181"/>
      <c r="M13" s="62"/>
      <c r="N13" s="62"/>
      <c r="O13" s="62"/>
      <c r="P13" s="37"/>
      <c r="Q13" s="85" t="s">
        <v>35</v>
      </c>
      <c r="R13" s="45">
        <v>1314</v>
      </c>
      <c r="S13" s="134"/>
      <c r="T13" s="42">
        <f t="shared" si="6"/>
        <v>0</v>
      </c>
      <c r="U13" s="42" t="str">
        <f t="shared" si="7"/>
        <v/>
      </c>
      <c r="V13" s="42" t="str">
        <f t="shared" si="8"/>
        <v/>
      </c>
      <c r="W13" s="46">
        <v>4</v>
      </c>
      <c r="X13" s="168"/>
      <c r="Y13" s="174"/>
      <c r="Z13" s="37"/>
      <c r="AA13" s="85" t="s">
        <v>57</v>
      </c>
      <c r="AB13" s="104">
        <v>3083</v>
      </c>
      <c r="AC13" s="102"/>
      <c r="AD13" s="42">
        <f t="shared" si="9"/>
        <v>0</v>
      </c>
      <c r="AE13" s="42" t="str">
        <f t="shared" si="10"/>
        <v/>
      </c>
      <c r="AF13" s="42" t="str">
        <f t="shared" si="11"/>
        <v/>
      </c>
      <c r="AG13" s="43"/>
      <c r="AH13" s="156"/>
      <c r="AI13" s="155"/>
    </row>
    <row r="14" spans="1:36" x14ac:dyDescent="0.25">
      <c r="A14" s="75" t="s">
        <v>33</v>
      </c>
      <c r="B14" s="101"/>
      <c r="C14" s="182"/>
      <c r="D14" s="179"/>
      <c r="E14" s="42">
        <f t="shared" si="0"/>
        <v>0</v>
      </c>
      <c r="F14" s="42" t="str">
        <f t="shared" si="1"/>
        <v/>
      </c>
      <c r="G14" s="42" t="str">
        <f t="shared" si="2"/>
        <v/>
      </c>
      <c r="H14" s="43"/>
      <c r="I14" s="180"/>
      <c r="J14" s="181"/>
      <c r="K14" s="181"/>
      <c r="L14" s="181"/>
      <c r="M14" s="62"/>
      <c r="N14" s="62"/>
      <c r="O14" s="62"/>
      <c r="P14" s="37"/>
      <c r="Q14" s="85" t="s">
        <v>35</v>
      </c>
      <c r="R14" s="45">
        <v>1515</v>
      </c>
      <c r="S14" s="134"/>
      <c r="T14" s="42">
        <f t="shared" si="6"/>
        <v>0</v>
      </c>
      <c r="U14" s="42" t="str">
        <f t="shared" si="7"/>
        <v/>
      </c>
      <c r="V14" s="42" t="str">
        <f t="shared" si="8"/>
        <v/>
      </c>
      <c r="W14" s="46">
        <v>5</v>
      </c>
      <c r="X14" s="168"/>
      <c r="Y14" s="174"/>
      <c r="Z14" s="77"/>
      <c r="AA14" s="85" t="s">
        <v>57</v>
      </c>
      <c r="AB14" s="104">
        <v>3503</v>
      </c>
      <c r="AC14" s="102"/>
      <c r="AD14" s="42">
        <f t="shared" si="9"/>
        <v>0</v>
      </c>
      <c r="AE14" s="42" t="str">
        <f t="shared" si="10"/>
        <v/>
      </c>
      <c r="AF14" s="42" t="str">
        <f t="shared" si="11"/>
        <v/>
      </c>
      <c r="AG14" s="46"/>
      <c r="AH14" s="156"/>
      <c r="AI14" s="155"/>
    </row>
    <row r="15" spans="1:36" x14ac:dyDescent="0.25">
      <c r="A15" s="92" t="s">
        <v>69</v>
      </c>
      <c r="B15" s="101"/>
      <c r="C15" s="182"/>
      <c r="D15" s="179"/>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c r="I15" s="181"/>
      <c r="J15" s="181"/>
      <c r="K15" s="181"/>
      <c r="L15" s="181"/>
      <c r="M15" s="62"/>
      <c r="N15" s="62"/>
      <c r="O15" s="62"/>
      <c r="P15" s="37"/>
      <c r="Q15" s="85" t="s">
        <v>68</v>
      </c>
      <c r="R15" s="45">
        <v>3103</v>
      </c>
      <c r="S15" s="134"/>
      <c r="T15" s="42">
        <f t="shared" si="6"/>
        <v>0</v>
      </c>
      <c r="U15" s="42" t="str">
        <f t="shared" si="7"/>
        <v/>
      </c>
      <c r="V15" s="42" t="str">
        <f t="shared" si="8"/>
        <v/>
      </c>
      <c r="W15" s="43"/>
      <c r="X15" s="168"/>
      <c r="Y15" s="174"/>
      <c r="Z15" s="37"/>
      <c r="AA15" s="85" t="s">
        <v>57</v>
      </c>
      <c r="AB15" s="104">
        <v>3613</v>
      </c>
      <c r="AC15" s="102"/>
      <c r="AD15" s="42">
        <f t="shared" ref="AD15:AD26" si="23">IF(AG15&lt;&gt;"",AG15,3)*IF(AC15="A",4,IF(AC15="B",3,IF(AC15="C",2,IF(AC15="D",1,IF(AND(AC15&gt;=0,AC15&lt;=4,ISNUMBER(AC15)),AC15,0)))))</f>
        <v>0</v>
      </c>
      <c r="AE15" s="42" t="str">
        <f t="shared" ref="AE15:AE26" si="24">IF(OR(AC15="A",AC15="B",AC15="C",AC15="D",AC15="F",AND(AC15&gt;=0,AC15&lt;=4,ISNUMBER(AC15))),IF(AG15&lt;&gt;"",AG15,3),"")</f>
        <v/>
      </c>
      <c r="AF15" s="42" t="str">
        <f t="shared" ref="AF15:AF26" si="25">IF(OR(AC15="A",AC15="B",AC15="C",AC15="D",AC15="P",AND(AC15&gt;=0,AC15&lt;=4,ISNUMBER(AC15))),IF(AG15&lt;&gt;"",AG15,3),"")</f>
        <v/>
      </c>
      <c r="AG15" s="46"/>
      <c r="AH15" s="156"/>
      <c r="AI15" s="155"/>
    </row>
    <row r="16" spans="1:36" x14ac:dyDescent="0.25">
      <c r="A16" s="92" t="s">
        <v>34</v>
      </c>
      <c r="B16" s="47">
        <v>1114</v>
      </c>
      <c r="C16" s="182"/>
      <c r="D16" s="179"/>
      <c r="E16" s="42">
        <f t="shared" si="21"/>
        <v>0</v>
      </c>
      <c r="F16" s="42" t="str">
        <f t="shared" si="22"/>
        <v/>
      </c>
      <c r="G16" s="42" t="str">
        <f t="shared" ref="G16" si="26">IF(OR(C16="A",C16="B",C16="C",C16="D",C16="P",AND(C16&gt;=0,C16&lt;=4,ISNUMBER(C16))),IF(H16&lt;&gt;"",H16,3),"")</f>
        <v/>
      </c>
      <c r="H16" s="46">
        <v>4</v>
      </c>
      <c r="I16" s="180"/>
      <c r="J16" s="181"/>
      <c r="K16" s="181"/>
      <c r="L16" s="181"/>
      <c r="M16" s="62"/>
      <c r="N16" s="62"/>
      <c r="O16" s="62"/>
      <c r="P16" s="77"/>
      <c r="Q16" s="85" t="s">
        <v>68</v>
      </c>
      <c r="R16" s="45">
        <v>3203</v>
      </c>
      <c r="S16" s="134"/>
      <c r="T16" s="42">
        <f t="shared" si="6"/>
        <v>0</v>
      </c>
      <c r="U16" s="42" t="str">
        <f t="shared" si="7"/>
        <v/>
      </c>
      <c r="V16" s="42" t="str">
        <f t="shared" si="8"/>
        <v/>
      </c>
      <c r="W16" s="43"/>
      <c r="X16" s="169"/>
      <c r="Y16" s="174"/>
      <c r="Z16" s="37"/>
      <c r="AA16" s="85" t="s">
        <v>57</v>
      </c>
      <c r="AB16" s="104">
        <v>4001</v>
      </c>
      <c r="AC16" s="102"/>
      <c r="AD16" s="42">
        <f t="shared" si="23"/>
        <v>0</v>
      </c>
      <c r="AE16" s="42" t="str">
        <f t="shared" si="24"/>
        <v/>
      </c>
      <c r="AF16" s="42" t="str">
        <f t="shared" si="25"/>
        <v/>
      </c>
      <c r="AG16" s="46">
        <v>1</v>
      </c>
      <c r="AH16" s="156"/>
      <c r="AI16" s="155"/>
    </row>
    <row r="17" spans="1:36" x14ac:dyDescent="0.25">
      <c r="A17" s="75" t="s">
        <v>30</v>
      </c>
      <c r="B17" s="45">
        <v>1113</v>
      </c>
      <c r="C17" s="182"/>
      <c r="D17" s="179"/>
      <c r="E17" s="42">
        <f t="shared" si="0"/>
        <v>0</v>
      </c>
      <c r="F17" s="42" t="str">
        <f t="shared" si="1"/>
        <v/>
      </c>
      <c r="G17" s="42" t="str">
        <f t="shared" si="2"/>
        <v/>
      </c>
      <c r="H17" s="46"/>
      <c r="I17" s="180"/>
      <c r="J17" s="181"/>
      <c r="K17" s="181"/>
      <c r="L17" s="181"/>
      <c r="M17" s="62"/>
      <c r="N17" s="62"/>
      <c r="O17" s="62"/>
      <c r="P17" s="37"/>
      <c r="Q17" s="76"/>
      <c r="R17" s="139"/>
      <c r="S17" s="140"/>
      <c r="T17" s="42">
        <f t="shared" ref="T17" si="27">IF(W17&lt;&gt;"",W17,3)*IF(S17="A",4,IF(S17="B",3,IF(S17="C",2,IF(S17="D",1,IF(AND(S17&gt;=0,S17&lt;=4,ISNUMBER(S17)),S17,0)))))</f>
        <v>0</v>
      </c>
      <c r="U17" s="42" t="str">
        <f t="shared" ref="U17" si="28">IF(OR(S17="A",S17="B",S17="C",S17="D",S17="F",AND(S17&gt;=0,S17&lt;=4,ISNUMBER(S17))),IF(W17&lt;&gt;"",W17,3),"")</f>
        <v/>
      </c>
      <c r="V17" s="42" t="str">
        <f t="shared" ref="V17" si="29">IF(OR(S17="A",S17="B",S17="C",S17="D",S17="P",AND(S17&gt;=0,S17&lt;=4,ISNUMBER(S17))),IF(W17&lt;&gt;"",W17,3),"")</f>
        <v/>
      </c>
      <c r="W17" s="46"/>
      <c r="X17" s="177"/>
      <c r="Y17" s="178"/>
      <c r="Z17" s="37"/>
      <c r="AA17" s="85" t="s">
        <v>57</v>
      </c>
      <c r="AB17" s="104">
        <v>4023</v>
      </c>
      <c r="AC17" s="102"/>
      <c r="AD17" s="42">
        <f t="shared" si="23"/>
        <v>0</v>
      </c>
      <c r="AE17" s="42" t="str">
        <f t="shared" si="24"/>
        <v/>
      </c>
      <c r="AF17" s="42" t="str">
        <f t="shared" si="25"/>
        <v/>
      </c>
      <c r="AG17" s="46"/>
      <c r="AH17" s="156"/>
      <c r="AI17" s="155"/>
    </row>
    <row r="18" spans="1:36" x14ac:dyDescent="0.25">
      <c r="A18" s="92" t="s">
        <v>70</v>
      </c>
      <c r="B18" s="101"/>
      <c r="C18" s="182"/>
      <c r="D18" s="179"/>
      <c r="E18" s="42">
        <f t="shared" si="0"/>
        <v>0</v>
      </c>
      <c r="F18" s="42" t="str">
        <f t="shared" si="1"/>
        <v/>
      </c>
      <c r="G18" s="42" t="str">
        <f t="shared" si="2"/>
        <v/>
      </c>
      <c r="H18" s="46"/>
      <c r="I18" s="180"/>
      <c r="J18" s="181"/>
      <c r="K18" s="181"/>
      <c r="L18" s="181"/>
      <c r="M18" s="62"/>
      <c r="N18" s="62"/>
      <c r="O18" s="62"/>
      <c r="P18" s="37"/>
      <c r="Q18" s="136"/>
      <c r="R18" s="136"/>
      <c r="S18" s="136"/>
      <c r="T18" s="136"/>
      <c r="U18" s="136"/>
      <c r="V18" s="136"/>
      <c r="W18" s="136"/>
      <c r="X18" s="136"/>
      <c r="Y18" s="136"/>
      <c r="Z18" s="37"/>
      <c r="AA18" s="85" t="s">
        <v>57</v>
      </c>
      <c r="AB18" s="104">
        <v>4033</v>
      </c>
      <c r="AC18" s="102"/>
      <c r="AD18" s="42">
        <f t="shared" si="23"/>
        <v>0</v>
      </c>
      <c r="AE18" s="42" t="str">
        <f t="shared" si="24"/>
        <v/>
      </c>
      <c r="AF18" s="42" t="str">
        <f t="shared" si="25"/>
        <v/>
      </c>
      <c r="AG18" s="46"/>
      <c r="AH18" s="154"/>
      <c r="AI18" s="155"/>
    </row>
    <row r="19" spans="1:36" x14ac:dyDescent="0.25">
      <c r="A19" s="92" t="s">
        <v>70</v>
      </c>
      <c r="B19" s="101"/>
      <c r="C19" s="182"/>
      <c r="D19" s="179"/>
      <c r="E19" s="42">
        <f t="shared" si="0"/>
        <v>0</v>
      </c>
      <c r="F19" s="42" t="str">
        <f t="shared" si="1"/>
        <v/>
      </c>
      <c r="G19" s="42" t="str">
        <f t="shared" si="2"/>
        <v/>
      </c>
      <c r="H19" s="43"/>
      <c r="I19" s="181"/>
      <c r="J19" s="181"/>
      <c r="K19" s="181"/>
      <c r="L19" s="181"/>
      <c r="M19" s="62"/>
      <c r="N19" s="62"/>
      <c r="O19" s="62"/>
      <c r="P19" s="37"/>
      <c r="Q19" s="191"/>
      <c r="R19" s="192"/>
      <c r="S19" s="192"/>
      <c r="T19" s="192"/>
      <c r="U19" s="192"/>
      <c r="V19" s="192"/>
      <c r="W19" s="192"/>
      <c r="X19" s="29" t="s">
        <v>37</v>
      </c>
      <c r="Y19" s="62"/>
      <c r="Z19" s="37"/>
      <c r="AA19" s="85" t="s">
        <v>57</v>
      </c>
      <c r="AB19" s="104">
        <v>4043</v>
      </c>
      <c r="AC19" s="126"/>
      <c r="AD19" s="42">
        <f t="shared" ref="AD19:AD22" si="30">IF(AG19&lt;&gt;"",AG19,3)*IF(AC19="A",4,IF(AC19="B",3,IF(AC19="C",2,IF(AC19="D",1,IF(AND(AC19&gt;=0,AC19&lt;=4,ISNUMBER(AC19)),AC19,0)))))</f>
        <v>0</v>
      </c>
      <c r="AE19" s="42" t="str">
        <f t="shared" ref="AE19:AE22" si="31">IF(OR(AC19="A",AC19="B",AC19="C",AC19="D",AC19="F",AND(AC19&gt;=0,AC19&lt;=4,ISNUMBER(AC19))),IF(AG19&lt;&gt;"",AG19,3),"")</f>
        <v/>
      </c>
      <c r="AF19" s="42" t="str">
        <f t="shared" ref="AF19:AF22" si="32">IF(OR(AC19="A",AC19="B",AC19="C",AC19="D",AC19="P",AND(AC19&gt;=0,AC19&lt;=4,ISNUMBER(AC19))),IF(AG19&lt;&gt;"",AG19,3),"")</f>
        <v/>
      </c>
      <c r="AG19" s="46"/>
      <c r="AH19" s="154"/>
      <c r="AI19" s="155"/>
    </row>
    <row r="20" spans="1:36" x14ac:dyDescent="0.25">
      <c r="A20" s="92" t="s">
        <v>36</v>
      </c>
      <c r="B20" s="47"/>
      <c r="C20" s="182"/>
      <c r="D20" s="179"/>
      <c r="E20" s="42">
        <f t="shared" si="0"/>
        <v>0</v>
      </c>
      <c r="F20" s="42" t="str">
        <f t="shared" si="1"/>
        <v/>
      </c>
      <c r="G20" s="42" t="str">
        <f t="shared" si="2"/>
        <v/>
      </c>
      <c r="H20" s="43"/>
      <c r="I20" s="180"/>
      <c r="J20" s="181"/>
      <c r="K20" s="181"/>
      <c r="L20" s="181"/>
      <c r="M20" s="62"/>
      <c r="N20" s="62"/>
      <c r="O20" s="62"/>
      <c r="P20" s="37"/>
      <c r="Q20" s="49" t="s">
        <v>38</v>
      </c>
      <c r="R20" s="62"/>
      <c r="S20" s="62"/>
      <c r="T20" s="62"/>
      <c r="U20" s="62"/>
      <c r="V20" s="79"/>
      <c r="W20" s="62"/>
      <c r="X20" s="62"/>
      <c r="Y20" s="141"/>
      <c r="Z20" s="37"/>
      <c r="AA20" s="85" t="s">
        <v>57</v>
      </c>
      <c r="AB20" s="104">
        <v>4613</v>
      </c>
      <c r="AC20" s="126"/>
      <c r="AD20" s="42">
        <f t="shared" si="30"/>
        <v>0</v>
      </c>
      <c r="AE20" s="42" t="str">
        <f t="shared" si="31"/>
        <v/>
      </c>
      <c r="AF20" s="42" t="str">
        <f t="shared" si="32"/>
        <v/>
      </c>
      <c r="AG20" s="46"/>
      <c r="AH20" s="154"/>
      <c r="AI20" s="155"/>
    </row>
    <row r="21" spans="1:36" ht="13.8" thickBot="1" x14ac:dyDescent="0.3">
      <c r="A21" s="92" t="s">
        <v>55</v>
      </c>
      <c r="B21" s="47"/>
      <c r="C21" s="182"/>
      <c r="D21" s="179"/>
      <c r="E21" s="42">
        <f t="shared" si="0"/>
        <v>0</v>
      </c>
      <c r="F21" s="42" t="str">
        <f t="shared" si="1"/>
        <v/>
      </c>
      <c r="G21" s="42" t="str">
        <f t="shared" si="2"/>
        <v/>
      </c>
      <c r="H21" s="46"/>
      <c r="I21" s="180"/>
      <c r="J21" s="181"/>
      <c r="K21" s="181"/>
      <c r="L21" s="181"/>
      <c r="M21" s="62"/>
      <c r="N21" s="62"/>
      <c r="O21" s="62"/>
      <c r="P21" s="37"/>
      <c r="Q21" s="193">
        <f>SUM(G7:G22,V7:V17,AF7:AF26,AF29:AF37,G27:G42,O27:O42)</f>
        <v>0</v>
      </c>
      <c r="R21" s="193"/>
      <c r="S21" s="62" t="s">
        <v>39</v>
      </c>
      <c r="T21" s="62"/>
      <c r="U21" s="62"/>
      <c r="V21" s="62"/>
      <c r="W21" s="62"/>
      <c r="X21" s="62"/>
      <c r="Y21" s="62"/>
      <c r="Z21" s="37"/>
      <c r="AA21" s="85" t="s">
        <v>57</v>
      </c>
      <c r="AB21" s="104">
        <v>4783</v>
      </c>
      <c r="AC21" s="126"/>
      <c r="AD21" s="42">
        <f t="shared" ref="AD21" si="33">IF(AG21&lt;&gt;"",AG21,3)*IF(AC21="A",4,IF(AC21="B",3,IF(AC21="C",2,IF(AC21="D",1,IF(AND(AC21&gt;=0,AC21&lt;=4,ISNUMBER(AC21)),AC21,0)))))</f>
        <v>0</v>
      </c>
      <c r="AE21" s="42" t="str">
        <f t="shared" ref="AE21" si="34">IF(OR(AC21="A",AC21="B",AC21="C",AC21="D",AC21="F",AND(AC21&gt;=0,AC21&lt;=4,ISNUMBER(AC21))),IF(AG21&lt;&gt;"",AG21,3),"")</f>
        <v/>
      </c>
      <c r="AF21" s="42" t="str">
        <f t="shared" ref="AF21" si="35">IF(OR(AC21="A",AC21="B",AC21="C",AC21="D",AC21="P",AND(AC21&gt;=0,AC21&lt;=4,ISNUMBER(AC21))),IF(AG21&lt;&gt;"",AG21,3),"")</f>
        <v/>
      </c>
      <c r="AG21" s="46"/>
      <c r="AH21" s="154"/>
      <c r="AI21" s="155"/>
    </row>
    <row r="22" spans="1:36" ht="14.4" thickTop="1" thickBot="1" x14ac:dyDescent="0.3">
      <c r="A22" s="78"/>
      <c r="B22" s="47"/>
      <c r="C22" s="179"/>
      <c r="D22" s="179"/>
      <c r="E22" s="42">
        <f t="shared" si="0"/>
        <v>0</v>
      </c>
      <c r="F22" s="42" t="str">
        <f t="shared" si="1"/>
        <v/>
      </c>
      <c r="G22" s="42" t="str">
        <f t="shared" si="2"/>
        <v/>
      </c>
      <c r="H22" s="46"/>
      <c r="I22" s="181"/>
      <c r="J22" s="181"/>
      <c r="K22" s="181"/>
      <c r="L22" s="181"/>
      <c r="M22" s="62"/>
      <c r="N22" s="62"/>
      <c r="O22" s="62"/>
      <c r="P22" s="37"/>
      <c r="Q22" s="162" t="str">
        <f>IF(SUM(F7:F22,U7:U17,AE9:AE25, AE29:AE35,F27:F42,N27:N42)=0,"N/A",ROUNDDOWN(SUM(E7:E22,T7:T17,AD9:AD25,AD29:AD35,E27:E42,M27:M42)/SUM(F7:F22,U7:U17,AE9:AE25,AE29:AE35,F27:F42,N27:N42),2))</f>
        <v>N/A</v>
      </c>
      <c r="R22" s="162"/>
      <c r="S22" s="62" t="s">
        <v>40</v>
      </c>
      <c r="T22" s="62"/>
      <c r="U22" s="62"/>
      <c r="V22" s="62"/>
      <c r="W22" s="62"/>
      <c r="X22" s="62"/>
      <c r="Y22" s="62"/>
      <c r="Z22" s="37"/>
      <c r="AA22" s="85" t="s">
        <v>57</v>
      </c>
      <c r="AB22" s="104">
        <v>4053</v>
      </c>
      <c r="AC22" s="126"/>
      <c r="AD22" s="42">
        <f t="shared" si="30"/>
        <v>0</v>
      </c>
      <c r="AE22" s="42" t="str">
        <f t="shared" si="31"/>
        <v/>
      </c>
      <c r="AF22" s="42" t="str">
        <f t="shared" si="32"/>
        <v/>
      </c>
      <c r="AG22" s="46"/>
      <c r="AH22" s="154"/>
      <c r="AI22" s="155"/>
    </row>
    <row r="23" spans="1:36" ht="14.4" thickTop="1" thickBot="1" x14ac:dyDescent="0.3">
      <c r="A23" s="175"/>
      <c r="B23" s="176"/>
      <c r="C23" s="176"/>
      <c r="D23" s="176"/>
      <c r="E23" s="176"/>
      <c r="F23" s="176"/>
      <c r="G23" s="176"/>
      <c r="H23" s="176"/>
      <c r="I23" s="176"/>
      <c r="J23" s="176"/>
      <c r="K23" s="176"/>
      <c r="L23" s="176"/>
      <c r="M23" s="62"/>
      <c r="N23" s="62"/>
      <c r="O23" s="62"/>
      <c r="P23" s="37"/>
      <c r="Q23" s="158">
        <f>SUMIF(B7:B22,"&gt;2999",G7:G22)+SUMIF(B27:B42,"&gt;2999",G27:G42)+SUMIF(J27:J42,"&gt;2999",O27:O42)+SUMIF(R7:R17,"&gt;2999",V7:V17)+SUMIF(AB9:AB26,"&gt;2999",AF9:AF26)+SUMIF(AB29:AB35,"&gt;2999",AF29:AF35)</f>
        <v>0</v>
      </c>
      <c r="R23" s="158"/>
      <c r="S23" s="62" t="s">
        <v>41</v>
      </c>
      <c r="T23" s="62"/>
      <c r="U23" s="62"/>
      <c r="V23" s="62"/>
      <c r="W23" s="62"/>
      <c r="X23" s="62"/>
      <c r="Y23" s="62"/>
      <c r="Z23" s="37"/>
      <c r="AA23" s="85" t="s">
        <v>57</v>
      </c>
      <c r="AB23" s="104">
        <v>4443</v>
      </c>
      <c r="AC23" s="132"/>
      <c r="AD23" s="42">
        <f t="shared" ref="AD23" si="36">IF(AG23&lt;&gt;"",AG23,3)*IF(AC23="A",4,IF(AC23="B",3,IF(AC23="C",2,IF(AC23="D",1,IF(AND(AC23&gt;=0,AC23&lt;=4,ISNUMBER(AC23)),AC23,0)))))</f>
        <v>0</v>
      </c>
      <c r="AE23" s="42" t="str">
        <f t="shared" ref="AE23" si="37">IF(OR(AC23="A",AC23="B",AC23="C",AC23="D",AC23="F",AND(AC23&gt;=0,AC23&lt;=4,ISNUMBER(AC23))),IF(AG23&lt;&gt;"",AG23,3),"")</f>
        <v/>
      </c>
      <c r="AF23" s="42" t="str">
        <f t="shared" ref="AF23" si="38">IF(OR(AC23="A",AC23="B",AC23="C",AC23="D",AC23="P",AND(AC23&gt;=0,AC23&lt;=4,ISNUMBER(AC23))),IF(AG23&lt;&gt;"",AG23,3),"")</f>
        <v/>
      </c>
      <c r="AG23" s="46"/>
      <c r="AH23" s="154"/>
      <c r="AI23" s="155"/>
    </row>
    <row r="24" spans="1:36" ht="13.8" thickBot="1" x14ac:dyDescent="0.3">
      <c r="A24" s="80" t="s">
        <v>42</v>
      </c>
      <c r="B24" s="62"/>
      <c r="C24" s="62"/>
      <c r="D24" s="62"/>
      <c r="E24" s="62"/>
      <c r="F24" s="62"/>
      <c r="G24" s="62"/>
      <c r="H24" s="62"/>
      <c r="I24" s="62"/>
      <c r="J24" s="62"/>
      <c r="K24" s="62"/>
      <c r="L24" s="62"/>
      <c r="M24" s="62"/>
      <c r="N24" s="62"/>
      <c r="O24" s="62"/>
      <c r="P24" s="37"/>
      <c r="Q24" s="159">
        <f ca="1">SUMIF(B7:B22,"&gt;2999",E7:E22)+SUMIF(B27:B42,"&gt;2999",E27:E42)+SUMIF(J27:J42,"&gt;2999",M27:M41)+SUMIF(R7:R17,"&gt;2999",T7:T17)+SUMIF(AB9:AB26,"&gt;2999",AD9:AD26)+SUMIF(AB29:AB35,"&gt;2999",AD29:AD35)</f>
        <v>0</v>
      </c>
      <c r="R24" s="159"/>
      <c r="S24" s="29" t="s">
        <v>43</v>
      </c>
      <c r="T24" s="62"/>
      <c r="U24" s="62"/>
      <c r="V24" s="62"/>
      <c r="W24" s="62"/>
      <c r="X24" s="62"/>
      <c r="Y24" s="62"/>
      <c r="Z24" s="37"/>
      <c r="AA24" s="85" t="s">
        <v>64</v>
      </c>
      <c r="AB24" s="104">
        <v>3543</v>
      </c>
      <c r="AC24" s="102"/>
      <c r="AD24" s="42">
        <f t="shared" si="23"/>
        <v>0</v>
      </c>
      <c r="AE24" s="42" t="str">
        <f t="shared" si="24"/>
        <v/>
      </c>
      <c r="AF24" s="42" t="str">
        <f t="shared" si="25"/>
        <v/>
      </c>
      <c r="AG24" s="46"/>
      <c r="AH24" s="154"/>
      <c r="AI24" s="155"/>
    </row>
    <row r="25" spans="1:36" ht="13.8" thickBot="1" x14ac:dyDescent="0.3">
      <c r="A25" s="70" t="s">
        <v>44</v>
      </c>
      <c r="B25" s="60"/>
      <c r="C25" s="62"/>
      <c r="D25" s="62"/>
      <c r="E25" s="62"/>
      <c r="F25" s="62"/>
      <c r="G25" s="62"/>
      <c r="H25" s="62"/>
      <c r="I25" s="84" t="s">
        <v>54</v>
      </c>
      <c r="J25" s="84"/>
      <c r="K25" s="84"/>
      <c r="L25" s="84"/>
      <c r="M25" s="62"/>
      <c r="N25" s="62"/>
      <c r="O25" s="62"/>
      <c r="P25" s="37"/>
      <c r="Q25" s="160" t="str">
        <f ca="1">IF(SUM(Q24)=0,"N/A",Q24/Q23)</f>
        <v>N/A</v>
      </c>
      <c r="R25" s="160"/>
      <c r="S25" s="62" t="s">
        <v>45</v>
      </c>
      <c r="T25" s="62"/>
      <c r="U25" s="62"/>
      <c r="V25" s="62"/>
      <c r="W25" s="62"/>
      <c r="X25" s="62"/>
      <c r="Y25" s="62"/>
      <c r="Z25" s="44"/>
      <c r="AA25" s="85" t="s">
        <v>58</v>
      </c>
      <c r="AB25" s="104">
        <v>3433</v>
      </c>
      <c r="AC25" s="102"/>
      <c r="AD25" s="42">
        <f t="shared" si="23"/>
        <v>0</v>
      </c>
      <c r="AE25" s="42" t="str">
        <f t="shared" si="24"/>
        <v/>
      </c>
      <c r="AF25" s="42" t="str">
        <f t="shared" si="25"/>
        <v/>
      </c>
      <c r="AG25" s="46"/>
      <c r="AH25" s="170"/>
      <c r="AI25" s="171"/>
    </row>
    <row r="26" spans="1:36" ht="14.4" thickTop="1" thickBot="1" x14ac:dyDescent="0.3">
      <c r="A26" s="80" t="s">
        <v>20</v>
      </c>
      <c r="B26" s="62"/>
      <c r="C26" s="62" t="s">
        <v>46</v>
      </c>
      <c r="D26" s="31" t="s">
        <v>47</v>
      </c>
      <c r="E26" s="62"/>
      <c r="F26" s="62"/>
      <c r="G26" s="62"/>
      <c r="H26" s="62"/>
      <c r="I26" s="62" t="s">
        <v>20</v>
      </c>
      <c r="J26" s="62"/>
      <c r="K26" s="62" t="s">
        <v>46</v>
      </c>
      <c r="L26" s="53" t="s">
        <v>47</v>
      </c>
      <c r="M26" s="74" t="s">
        <v>22</v>
      </c>
      <c r="N26" s="74" t="s">
        <v>23</v>
      </c>
      <c r="O26" s="74" t="s">
        <v>24</v>
      </c>
      <c r="P26" s="37"/>
      <c r="Q26" s="161"/>
      <c r="R26" s="161"/>
      <c r="S26" s="29" t="s">
        <v>48</v>
      </c>
      <c r="T26" s="62"/>
      <c r="U26" s="62"/>
      <c r="V26" s="62"/>
      <c r="W26" s="62"/>
      <c r="X26" s="62"/>
      <c r="Y26" s="62"/>
      <c r="Z26" s="62"/>
      <c r="AA26" s="85"/>
      <c r="AB26" s="121"/>
      <c r="AC26" s="122"/>
      <c r="AD26" s="42">
        <f t="shared" si="23"/>
        <v>0</v>
      </c>
      <c r="AE26" s="42" t="str">
        <f t="shared" si="24"/>
        <v/>
      </c>
      <c r="AF26" s="42" t="str">
        <f t="shared" si="25"/>
        <v/>
      </c>
      <c r="AG26" s="46"/>
      <c r="AH26" s="172"/>
      <c r="AI26" s="173"/>
    </row>
    <row r="27" spans="1:36" ht="16.8" thickTop="1" thickBot="1" x14ac:dyDescent="0.35">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89"/>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57">
        <v>125</v>
      </c>
      <c r="R27" s="157"/>
      <c r="S27" s="62" t="s">
        <v>49</v>
      </c>
      <c r="T27" s="62"/>
      <c r="U27" s="62"/>
      <c r="V27" s="62"/>
      <c r="W27" s="62"/>
      <c r="X27" s="62"/>
      <c r="Y27" s="62"/>
      <c r="Z27" s="61"/>
      <c r="AA27" s="90"/>
      <c r="AB27" s="107"/>
      <c r="AC27" s="91"/>
      <c r="AD27" s="42"/>
      <c r="AE27" s="42"/>
      <c r="AF27" s="42"/>
      <c r="AG27" s="46"/>
      <c r="AH27" s="107"/>
      <c r="AI27" s="123"/>
    </row>
    <row r="28" spans="1:36" ht="18" customHeight="1" thickBot="1" x14ac:dyDescent="0.3">
      <c r="A28" s="87"/>
      <c r="B28" s="87"/>
      <c r="C28" s="88"/>
      <c r="D28" s="57"/>
      <c r="E28" s="42">
        <f t="shared" si="39"/>
        <v>0</v>
      </c>
      <c r="F28" s="42" t="str">
        <f t="shared" si="40"/>
        <v/>
      </c>
      <c r="G28" s="42" t="str">
        <f t="shared" si="41"/>
        <v/>
      </c>
      <c r="H28" s="59"/>
      <c r="I28" s="89"/>
      <c r="J28" s="87"/>
      <c r="K28" s="88"/>
      <c r="L28" s="57"/>
      <c r="M28" s="42">
        <f t="shared" si="42"/>
        <v>0</v>
      </c>
      <c r="N28" s="42" t="str">
        <f t="shared" si="43"/>
        <v/>
      </c>
      <c r="O28" s="42" t="str">
        <f t="shared" si="44"/>
        <v/>
      </c>
      <c r="P28" s="42"/>
      <c r="Q28" s="62" t="s">
        <v>50</v>
      </c>
      <c r="R28" s="62"/>
      <c r="S28" s="62"/>
      <c r="T28" s="62"/>
      <c r="U28" s="62"/>
      <c r="V28" s="62"/>
      <c r="W28" s="62"/>
      <c r="X28" s="62"/>
      <c r="Y28" s="62"/>
      <c r="Z28" s="37"/>
      <c r="AA28" s="81" t="s">
        <v>73</v>
      </c>
      <c r="AB28" s="82"/>
      <c r="AC28" s="82"/>
      <c r="AD28" s="50"/>
      <c r="AE28" s="50"/>
      <c r="AF28" s="50"/>
      <c r="AG28" s="51"/>
      <c r="AH28" s="52"/>
      <c r="AI28" s="120"/>
      <c r="AJ28" s="100"/>
    </row>
    <row r="29" spans="1:36" ht="13.8" thickBot="1" x14ac:dyDescent="0.3">
      <c r="A29" s="87"/>
      <c r="B29" s="87"/>
      <c r="C29" s="88"/>
      <c r="D29" s="57"/>
      <c r="E29" s="42">
        <f t="shared" si="39"/>
        <v>0</v>
      </c>
      <c r="F29" s="42" t="str">
        <f t="shared" si="40"/>
        <v/>
      </c>
      <c r="G29" s="42" t="str">
        <f t="shared" si="41"/>
        <v/>
      </c>
      <c r="H29" s="59"/>
      <c r="I29" s="89"/>
      <c r="J29" s="55"/>
      <c r="K29" s="88"/>
      <c r="L29" s="57"/>
      <c r="M29" s="42">
        <f t="shared" si="42"/>
        <v>0</v>
      </c>
      <c r="N29" s="42" t="str">
        <f t="shared" si="43"/>
        <v/>
      </c>
      <c r="O29" s="42" t="str">
        <f t="shared" si="44"/>
        <v/>
      </c>
      <c r="P29" s="42"/>
      <c r="Q29" s="62"/>
      <c r="R29" s="62"/>
      <c r="S29" s="62"/>
      <c r="T29" s="62"/>
      <c r="U29" s="62"/>
      <c r="V29" s="62"/>
      <c r="W29" s="62"/>
      <c r="X29" s="62"/>
      <c r="Y29" s="62"/>
      <c r="Z29" s="37"/>
      <c r="AA29" s="90"/>
      <c r="AB29" s="93"/>
      <c r="AC29" s="94"/>
      <c r="AD29" s="42">
        <f t="shared" ref="AD29" si="45">IF(AG29&lt;&gt;"",AG29,3)*IF(AC29="A",4,IF(AC29="B",3,IF(AC29="C",2,IF(AC29="D",1,IF(AND(AC29&gt;=0,AC29&lt;=4,ISNUMBER(AC29)),AC29,0)))))</f>
        <v>0</v>
      </c>
      <c r="AE29" s="42" t="str">
        <f t="shared" ref="AE29" si="46">IF(OR(AC29="A",AC29="B",AC29="C",AC29="D",AC29="F",AND(AC29&gt;=0,AC29&lt;=4,ISNUMBER(AC29))),IF(AG29&lt;&gt;"",AG29,3),"")</f>
        <v/>
      </c>
      <c r="AF29" s="42" t="str">
        <f t="shared" ref="AF29" si="47">IF(OR(AC29="A",AC29="B",AC29="C",AC29="D",AC29="P",AND(AC29&gt;=0,AC29&lt;=4,ISNUMBER(AC29))),IF(AG29&lt;&gt;"",AG29,3),"")</f>
        <v/>
      </c>
      <c r="AG29" s="46">
        <v>2</v>
      </c>
      <c r="AH29" s="154"/>
      <c r="AI29" s="165"/>
      <c r="AJ29" s="98"/>
    </row>
    <row r="30" spans="1:36" ht="13.8" thickBot="1" x14ac:dyDescent="0.3">
      <c r="A30" s="87"/>
      <c r="B30" s="55"/>
      <c r="C30" s="88"/>
      <c r="D30" s="57"/>
      <c r="E30" s="42">
        <f t="shared" si="39"/>
        <v>0</v>
      </c>
      <c r="F30" s="42" t="str">
        <f t="shared" si="40"/>
        <v/>
      </c>
      <c r="G30" s="42" t="str">
        <f t="shared" si="41"/>
        <v/>
      </c>
      <c r="H30" s="59"/>
      <c r="I30" s="89"/>
      <c r="J30" s="55"/>
      <c r="K30" s="88"/>
      <c r="L30" s="57"/>
      <c r="M30" s="42">
        <f t="shared" si="42"/>
        <v>0</v>
      </c>
      <c r="N30" s="42" t="str">
        <f t="shared" si="43"/>
        <v/>
      </c>
      <c r="O30" s="42" t="str">
        <f t="shared" si="44"/>
        <v/>
      </c>
      <c r="P30" s="42"/>
      <c r="Q30" s="62"/>
      <c r="R30" s="62"/>
      <c r="S30" s="62"/>
      <c r="T30" s="62"/>
      <c r="U30" s="62"/>
      <c r="V30" s="62"/>
      <c r="W30" s="62"/>
      <c r="X30" s="62"/>
      <c r="Y30" s="62"/>
      <c r="Z30" s="37"/>
      <c r="AA30" s="90"/>
      <c r="AB30" s="93"/>
      <c r="AC30" s="94"/>
      <c r="AD30" s="42">
        <f t="shared" ref="AD30:AD35" si="48">IF(AG30&lt;&gt;"",AG30,3)*IF(AC30="A",4,IF(AC30="B",3,IF(AC30="C",2,IF(AC30="D",1,IF(AND(AC30&gt;=0,AC30&lt;=4,ISNUMBER(AC30)),AC30,0)))))</f>
        <v>0</v>
      </c>
      <c r="AE30" s="42" t="str">
        <f t="shared" ref="AE30:AE35" si="49">IF(OR(AC30="A",AC30="B",AC30="C",AC30="D",AC30="F",AND(AC30&gt;=0,AC30&lt;=4,ISNUMBER(AC30))),IF(AG30&lt;&gt;"",AG30,3),"")</f>
        <v/>
      </c>
      <c r="AF30" s="42" t="str">
        <f t="shared" ref="AF30:AF35" si="50">IF(OR(AC30="A",AC30="B",AC30="C",AC30="D",AC30="P",AND(AC30&gt;=0,AC30&lt;=4,ISNUMBER(AC30))),IF(AG30&lt;&gt;"",AG30,3),"")</f>
        <v/>
      </c>
      <c r="AG30" s="46"/>
      <c r="AH30" s="154"/>
      <c r="AI30" s="165"/>
      <c r="AJ30" s="98"/>
    </row>
    <row r="31" spans="1:36" ht="13.8" thickBot="1" x14ac:dyDescent="0.3">
      <c r="A31" s="87"/>
      <c r="B31" s="87"/>
      <c r="C31" s="88"/>
      <c r="D31" s="57"/>
      <c r="E31" s="42">
        <f t="shared" si="39"/>
        <v>0</v>
      </c>
      <c r="F31" s="42" t="str">
        <f t="shared" si="40"/>
        <v/>
      </c>
      <c r="G31" s="42" t="str">
        <f t="shared" si="41"/>
        <v/>
      </c>
      <c r="H31" s="59"/>
      <c r="I31" s="89"/>
      <c r="J31" s="55"/>
      <c r="K31" s="88"/>
      <c r="L31" s="57"/>
      <c r="M31" s="42">
        <f t="shared" si="42"/>
        <v>0</v>
      </c>
      <c r="N31" s="42" t="str">
        <f t="shared" si="43"/>
        <v/>
      </c>
      <c r="O31" s="42" t="str">
        <f t="shared" si="44"/>
        <v/>
      </c>
      <c r="P31" s="42"/>
      <c r="Q31" s="62"/>
      <c r="R31" s="62"/>
      <c r="S31" s="62"/>
      <c r="T31" s="62"/>
      <c r="U31" s="62"/>
      <c r="V31" s="62"/>
      <c r="W31" s="62"/>
      <c r="X31" s="62"/>
      <c r="Y31" s="62"/>
      <c r="Z31" s="37"/>
      <c r="AA31" s="90"/>
      <c r="AB31" s="93"/>
      <c r="AC31" s="94"/>
      <c r="AD31" s="42">
        <f t="shared" si="48"/>
        <v>0</v>
      </c>
      <c r="AE31" s="42" t="str">
        <f t="shared" si="49"/>
        <v/>
      </c>
      <c r="AF31" s="42" t="str">
        <f t="shared" si="50"/>
        <v/>
      </c>
      <c r="AG31" s="46"/>
      <c r="AH31" s="154"/>
      <c r="AI31" s="165"/>
      <c r="AJ31" s="98"/>
    </row>
    <row r="32" spans="1:36" ht="13.8" thickBot="1" x14ac:dyDescent="0.3">
      <c r="A32" s="87"/>
      <c r="B32" s="87"/>
      <c r="C32" s="88"/>
      <c r="D32" s="57"/>
      <c r="E32" s="42">
        <f t="shared" si="39"/>
        <v>0</v>
      </c>
      <c r="F32" s="42" t="str">
        <f t="shared" si="40"/>
        <v/>
      </c>
      <c r="G32" s="42" t="str">
        <f t="shared" si="41"/>
        <v/>
      </c>
      <c r="H32" s="59"/>
      <c r="I32" s="89"/>
      <c r="J32" s="55"/>
      <c r="K32" s="88"/>
      <c r="L32" s="57"/>
      <c r="M32" s="42">
        <f t="shared" si="42"/>
        <v>0</v>
      </c>
      <c r="N32" s="42" t="str">
        <f t="shared" si="43"/>
        <v/>
      </c>
      <c r="O32" s="42" t="str">
        <f t="shared" si="44"/>
        <v/>
      </c>
      <c r="P32" s="42"/>
      <c r="Q32" s="62"/>
      <c r="R32" s="62"/>
      <c r="S32" s="62"/>
      <c r="T32" s="62"/>
      <c r="U32" s="62"/>
      <c r="V32" s="62"/>
      <c r="W32" s="62"/>
      <c r="X32" s="62"/>
      <c r="Y32" s="62"/>
      <c r="Z32" s="37"/>
      <c r="AA32" s="90"/>
      <c r="AB32" s="93"/>
      <c r="AC32" s="94"/>
      <c r="AD32" s="42">
        <f t="shared" si="48"/>
        <v>0</v>
      </c>
      <c r="AE32" s="42" t="str">
        <f t="shared" si="49"/>
        <v/>
      </c>
      <c r="AF32" s="42" t="str">
        <f t="shared" si="50"/>
        <v/>
      </c>
      <c r="AG32" s="46"/>
      <c r="AH32" s="154"/>
      <c r="AI32" s="165"/>
      <c r="AJ32" s="98"/>
    </row>
    <row r="33" spans="1:35" ht="13.8" thickBot="1" x14ac:dyDescent="0.3">
      <c r="A33" s="87"/>
      <c r="B33" s="87"/>
      <c r="C33" s="88"/>
      <c r="D33" s="57"/>
      <c r="E33" s="42">
        <f t="shared" si="39"/>
        <v>0</v>
      </c>
      <c r="F33" s="42" t="str">
        <f t="shared" si="40"/>
        <v/>
      </c>
      <c r="G33" s="42" t="str">
        <f t="shared" si="41"/>
        <v/>
      </c>
      <c r="H33" s="59"/>
      <c r="I33" s="89"/>
      <c r="J33" s="55"/>
      <c r="K33" s="88"/>
      <c r="L33" s="57"/>
      <c r="M33" s="42">
        <f t="shared" si="42"/>
        <v>0</v>
      </c>
      <c r="N33" s="42" t="str">
        <f t="shared" si="43"/>
        <v/>
      </c>
      <c r="O33" s="42" t="str">
        <f t="shared" si="44"/>
        <v/>
      </c>
      <c r="P33" s="42"/>
      <c r="Q33" s="62"/>
      <c r="R33" s="62"/>
      <c r="S33" s="62"/>
      <c r="T33" s="62"/>
      <c r="U33" s="62"/>
      <c r="V33" s="62"/>
      <c r="W33" s="62"/>
      <c r="X33" s="62"/>
      <c r="Y33" s="62"/>
      <c r="Z33" s="37"/>
      <c r="AA33" s="90"/>
      <c r="AB33" s="93"/>
      <c r="AC33" s="94"/>
      <c r="AD33" s="42">
        <f t="shared" si="48"/>
        <v>0</v>
      </c>
      <c r="AE33" s="42" t="str">
        <f t="shared" si="49"/>
        <v/>
      </c>
      <c r="AF33" s="42" t="str">
        <f t="shared" si="50"/>
        <v/>
      </c>
      <c r="AG33" s="46"/>
      <c r="AH33" s="154"/>
      <c r="AI33" s="165"/>
    </row>
    <row r="34" spans="1:35" ht="13.8" thickBot="1" x14ac:dyDescent="0.3">
      <c r="A34" s="87"/>
      <c r="B34" s="55"/>
      <c r="C34" s="88"/>
      <c r="D34" s="57"/>
      <c r="E34" s="42">
        <f t="shared" si="39"/>
        <v>0</v>
      </c>
      <c r="F34" s="42" t="str">
        <f t="shared" si="40"/>
        <v/>
      </c>
      <c r="G34" s="42" t="str">
        <f t="shared" si="41"/>
        <v/>
      </c>
      <c r="H34" s="59"/>
      <c r="I34" s="89"/>
      <c r="J34" s="55"/>
      <c r="K34" s="88"/>
      <c r="L34" s="57"/>
      <c r="M34" s="42">
        <f t="shared" si="42"/>
        <v>0</v>
      </c>
      <c r="N34" s="42" t="str">
        <f t="shared" si="43"/>
        <v/>
      </c>
      <c r="O34" s="42" t="str">
        <f t="shared" si="44"/>
        <v/>
      </c>
      <c r="P34" s="42"/>
      <c r="Q34" s="62"/>
      <c r="R34" s="62"/>
      <c r="S34" s="62"/>
      <c r="T34" s="62"/>
      <c r="U34" s="62"/>
      <c r="V34" s="62"/>
      <c r="W34" s="62"/>
      <c r="X34" s="62"/>
      <c r="Y34" s="62"/>
      <c r="Z34" s="37"/>
      <c r="AA34" s="90"/>
      <c r="AB34" s="93" t="s">
        <v>61</v>
      </c>
      <c r="AC34" s="94"/>
      <c r="AD34" s="42">
        <f t="shared" si="48"/>
        <v>0</v>
      </c>
      <c r="AE34" s="42" t="str">
        <f t="shared" si="49"/>
        <v/>
      </c>
      <c r="AF34" s="42" t="str">
        <f t="shared" si="50"/>
        <v/>
      </c>
      <c r="AG34" s="46"/>
      <c r="AH34" s="169"/>
      <c r="AI34" s="155"/>
    </row>
    <row r="35" spans="1:35" ht="13.8" thickBot="1" x14ac:dyDescent="0.3">
      <c r="A35" s="87"/>
      <c r="B35" s="87"/>
      <c r="C35" s="88"/>
      <c r="D35" s="57"/>
      <c r="E35" s="42">
        <f t="shared" si="39"/>
        <v>0</v>
      </c>
      <c r="F35" s="42" t="str">
        <f t="shared" si="40"/>
        <v/>
      </c>
      <c r="G35" s="42" t="str">
        <f t="shared" si="41"/>
        <v/>
      </c>
      <c r="H35" s="59"/>
      <c r="I35" s="89"/>
      <c r="J35" s="55"/>
      <c r="K35" s="88"/>
      <c r="L35" s="57"/>
      <c r="M35" s="42">
        <f t="shared" si="42"/>
        <v>0</v>
      </c>
      <c r="N35" s="42" t="str">
        <f t="shared" si="43"/>
        <v/>
      </c>
      <c r="O35" s="42" t="str">
        <f t="shared" si="44"/>
        <v/>
      </c>
      <c r="P35" s="42"/>
      <c r="Q35" s="62"/>
      <c r="R35" s="62"/>
      <c r="S35" s="62"/>
      <c r="T35" s="62"/>
      <c r="U35" s="62"/>
      <c r="V35" s="62"/>
      <c r="W35" s="62"/>
      <c r="X35" s="62"/>
      <c r="Y35" s="62"/>
      <c r="Z35" s="37"/>
      <c r="AA35" s="90"/>
      <c r="AB35" s="93"/>
      <c r="AC35" s="94"/>
      <c r="AD35" s="42">
        <f t="shared" si="48"/>
        <v>0</v>
      </c>
      <c r="AE35" s="42" t="str">
        <f t="shared" si="49"/>
        <v/>
      </c>
      <c r="AF35" s="42" t="str">
        <f t="shared" si="50"/>
        <v/>
      </c>
      <c r="AG35" s="46"/>
      <c r="AH35" s="168"/>
      <c r="AI35" s="155"/>
    </row>
    <row r="36" spans="1:35" ht="13.8" thickBot="1" x14ac:dyDescent="0.3">
      <c r="A36" s="87"/>
      <c r="B36" s="55"/>
      <c r="C36" s="88"/>
      <c r="D36" s="57"/>
      <c r="E36" s="42">
        <f t="shared" si="39"/>
        <v>0</v>
      </c>
      <c r="F36" s="42" t="str">
        <f t="shared" si="40"/>
        <v/>
      </c>
      <c r="G36" s="42" t="str">
        <f t="shared" si="41"/>
        <v/>
      </c>
      <c r="H36" s="59"/>
      <c r="I36" s="89"/>
      <c r="J36" s="55"/>
      <c r="K36" s="88"/>
      <c r="L36" s="57"/>
      <c r="M36" s="42">
        <f t="shared" si="42"/>
        <v>0</v>
      </c>
      <c r="N36" s="42" t="str">
        <f t="shared" si="43"/>
        <v/>
      </c>
      <c r="O36" s="42" t="str">
        <f t="shared" si="44"/>
        <v/>
      </c>
      <c r="P36" s="42"/>
      <c r="Q36" s="62"/>
      <c r="R36" s="62"/>
      <c r="S36" s="62"/>
      <c r="T36" s="62"/>
      <c r="U36" s="62"/>
      <c r="V36" s="62"/>
      <c r="W36" s="62"/>
      <c r="X36" s="62"/>
      <c r="Y36" s="62"/>
      <c r="Z36" s="37"/>
      <c r="AA36" s="76"/>
      <c r="AB36" s="86"/>
      <c r="AC36" s="48"/>
      <c r="AD36" s="42"/>
      <c r="AE36" s="42"/>
      <c r="AF36" s="42"/>
      <c r="AG36" s="46"/>
      <c r="AH36" s="130"/>
      <c r="AI36" s="131"/>
    </row>
    <row r="37" spans="1:35" ht="13.8" thickBot="1" x14ac:dyDescent="0.3">
      <c r="A37" s="87"/>
      <c r="B37" s="55"/>
      <c r="C37" s="88"/>
      <c r="D37" s="57"/>
      <c r="E37" s="42">
        <f t="shared" si="39"/>
        <v>0</v>
      </c>
      <c r="F37" s="42" t="str">
        <f t="shared" si="40"/>
        <v/>
      </c>
      <c r="G37" s="42" t="str">
        <f t="shared" si="41"/>
        <v/>
      </c>
      <c r="H37" s="59"/>
      <c r="I37" s="89"/>
      <c r="J37" s="55"/>
      <c r="K37" s="88"/>
      <c r="L37" s="57"/>
      <c r="M37" s="42">
        <f t="shared" si="42"/>
        <v>0</v>
      </c>
      <c r="N37" s="42" t="str">
        <f t="shared" si="43"/>
        <v/>
      </c>
      <c r="O37" s="42" t="str">
        <f t="shared" si="44"/>
        <v/>
      </c>
      <c r="P37" s="42"/>
      <c r="Q37" s="62"/>
      <c r="R37" s="62"/>
      <c r="S37" s="62"/>
      <c r="T37" s="62"/>
      <c r="U37" s="62"/>
      <c r="V37" s="62"/>
      <c r="W37" s="62"/>
      <c r="X37" s="62"/>
      <c r="Y37" s="62"/>
      <c r="Z37" s="37"/>
      <c r="AA37" s="76"/>
      <c r="AB37" s="86"/>
      <c r="AC37" s="48"/>
      <c r="AD37" s="42"/>
      <c r="AE37" s="42"/>
      <c r="AF37" s="42"/>
      <c r="AG37" s="46"/>
      <c r="AH37" s="108"/>
      <c r="AI37" s="123"/>
    </row>
    <row r="38" spans="1:35" ht="13.8" thickBot="1" x14ac:dyDescent="0.3">
      <c r="A38" s="87"/>
      <c r="B38" s="55"/>
      <c r="C38" s="88"/>
      <c r="D38" s="57"/>
      <c r="E38" s="42">
        <f t="shared" si="39"/>
        <v>0</v>
      </c>
      <c r="F38" s="42" t="str">
        <f t="shared" si="40"/>
        <v/>
      </c>
      <c r="G38" s="42" t="str">
        <f t="shared" si="41"/>
        <v/>
      </c>
      <c r="H38" s="59"/>
      <c r="I38" s="89"/>
      <c r="J38" s="55"/>
      <c r="K38" s="88"/>
      <c r="L38" s="57"/>
      <c r="M38" s="42">
        <f t="shared" si="42"/>
        <v>0</v>
      </c>
      <c r="N38" s="42" t="str">
        <f t="shared" si="43"/>
        <v/>
      </c>
      <c r="O38" s="42" t="str">
        <f t="shared" si="44"/>
        <v/>
      </c>
      <c r="P38" s="42"/>
      <c r="Q38" s="62"/>
      <c r="R38" s="62"/>
      <c r="S38" s="62"/>
      <c r="T38" s="62"/>
      <c r="U38" s="62"/>
      <c r="V38" s="62"/>
      <c r="W38" s="62"/>
      <c r="X38" s="62"/>
      <c r="Y38" s="62"/>
      <c r="Z38" s="37"/>
      <c r="AA38" s="37"/>
      <c r="AB38" s="37"/>
      <c r="AC38" s="53"/>
      <c r="AD38" s="37"/>
      <c r="AE38" s="37"/>
      <c r="AF38" s="37"/>
      <c r="AG38" s="38"/>
      <c r="AH38" s="166"/>
      <c r="AI38" s="167"/>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76"/>
      <c r="AB39" s="86"/>
      <c r="AC39" s="48"/>
      <c r="AD39" s="42"/>
      <c r="AE39" s="42"/>
      <c r="AF39" s="42"/>
      <c r="AG39" s="46"/>
      <c r="AH39" s="108"/>
      <c r="AI39" s="123"/>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37"/>
      <c r="AB40" s="37"/>
      <c r="AC40" s="53"/>
      <c r="AD40" s="37"/>
      <c r="AE40" s="37"/>
      <c r="AF40" s="37"/>
      <c r="AG40" s="38"/>
      <c r="AH40" s="166"/>
      <c r="AI40" s="167"/>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62"/>
      <c r="R41" s="62"/>
      <c r="S41" s="62"/>
      <c r="T41" s="62"/>
      <c r="U41" s="62"/>
      <c r="V41" s="62"/>
      <c r="W41" s="62"/>
      <c r="X41" s="62"/>
      <c r="Y41" s="62"/>
      <c r="Z41" s="37"/>
      <c r="AA41" s="37"/>
      <c r="AB41" s="53"/>
      <c r="AC41" s="53"/>
      <c r="AD41" s="37"/>
      <c r="AE41" s="37"/>
      <c r="AF41" s="37"/>
      <c r="AG41" s="38"/>
      <c r="AH41" s="163"/>
      <c r="AI41" s="164"/>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37"/>
      <c r="AB42" s="37"/>
      <c r="AC42" s="37"/>
      <c r="AD42" s="37"/>
      <c r="AE42" s="37"/>
      <c r="AF42" s="37"/>
      <c r="AG42" s="37"/>
      <c r="AH42" s="37"/>
      <c r="AI42" s="153"/>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37"/>
      <c r="AB43" s="62"/>
      <c r="AC43" s="62"/>
      <c r="AD43" s="62"/>
      <c r="AE43" s="62"/>
      <c r="AF43" s="62"/>
      <c r="AG43" s="62"/>
      <c r="AH43" s="62"/>
      <c r="AI43" s="62"/>
    </row>
    <row r="44" spans="1:35" s="61" customFormat="1" ht="24.75" customHeight="1" x14ac:dyDescent="0.25">
      <c r="E44" s="37"/>
      <c r="F44" s="37"/>
      <c r="G44" s="37"/>
      <c r="H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62"/>
      <c r="AB45" s="37"/>
      <c r="AC45" s="37"/>
      <c r="AD45" s="37"/>
      <c r="AE45" s="37"/>
      <c r="AF45" s="37"/>
      <c r="AG45" s="37"/>
      <c r="AH45" s="37"/>
      <c r="AI45" s="37"/>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61"/>
      <c r="AC46" s="61"/>
      <c r="AD46" s="61"/>
      <c r="AE46" s="61"/>
      <c r="AF46" s="61"/>
      <c r="AH46" s="6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61"/>
      <c r="AC47" s="61"/>
      <c r="AD47" s="61"/>
      <c r="AE47" s="61"/>
      <c r="AF47" s="61"/>
      <c r="AH47" s="61"/>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61"/>
      <c r="AB48" s="61"/>
      <c r="AC48" s="61"/>
      <c r="AD48" s="61"/>
      <c r="AE48" s="61"/>
      <c r="AF48" s="61"/>
      <c r="AH48" s="61"/>
    </row>
    <row r="49" spans="1:34"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1"/>
      <c r="AB49" s="61"/>
      <c r="AC49" s="61"/>
      <c r="AD49" s="61"/>
      <c r="AE49" s="61"/>
      <c r="AF49" s="61"/>
      <c r="AH49" s="61"/>
    </row>
    <row r="50" spans="1:34"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61"/>
      <c r="AB50" s="61"/>
      <c r="AC50" s="61"/>
      <c r="AD50" s="61"/>
      <c r="AE50" s="61"/>
      <c r="AF50" s="61"/>
      <c r="AH50" s="61"/>
    </row>
    <row r="51" spans="1:34"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61"/>
      <c r="AB51" s="61"/>
      <c r="AC51" s="61"/>
      <c r="AD51" s="61"/>
      <c r="AE51" s="61"/>
      <c r="AF51" s="61"/>
      <c r="AH51" s="61"/>
    </row>
    <row r="52" spans="1:34"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61"/>
      <c r="AB52" s="61"/>
      <c r="AC52" s="61"/>
      <c r="AD52" s="61"/>
      <c r="AE52" s="61"/>
      <c r="AF52" s="61"/>
      <c r="AH52" s="61"/>
    </row>
    <row r="53" spans="1:34"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4"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4"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4"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4"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4"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4"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4"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4"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4"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4"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4"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row>
    <row r="385" spans="1:26"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row>
    <row r="386" spans="1:26" x14ac:dyDescent="0.25">
      <c r="Z386" s="61"/>
    </row>
    <row r="387" spans="1:26" x14ac:dyDescent="0.25">
      <c r="Z387" s="61"/>
    </row>
    <row r="388" spans="1:26" x14ac:dyDescent="0.25">
      <c r="Z388" s="61"/>
    </row>
  </sheetData>
  <sheetProtection sheet="1" objects="1" scenarios="1"/>
  <mergeCells count="83">
    <mergeCell ref="Q19:W19"/>
    <mergeCell ref="Q21:R21"/>
    <mergeCell ref="C11:D11"/>
    <mergeCell ref="C14:D14"/>
    <mergeCell ref="C12:D12"/>
    <mergeCell ref="C20:D20"/>
    <mergeCell ref="I20:L20"/>
    <mergeCell ref="C21:D21"/>
    <mergeCell ref="I21:L21"/>
    <mergeCell ref="I9:L9"/>
    <mergeCell ref="C10:D10"/>
    <mergeCell ref="I10:L10"/>
    <mergeCell ref="C19:D19"/>
    <mergeCell ref="I19:L19"/>
    <mergeCell ref="C9:D9"/>
    <mergeCell ref="AG1:AI1"/>
    <mergeCell ref="AH9:AI9"/>
    <mergeCell ref="X9:Y9"/>
    <mergeCell ref="AH13:AI13"/>
    <mergeCell ref="X7:Y7"/>
    <mergeCell ref="X11:Y11"/>
    <mergeCell ref="AH10:AI10"/>
    <mergeCell ref="X13:Y13"/>
    <mergeCell ref="X10:Y10"/>
    <mergeCell ref="B1:Q1"/>
    <mergeCell ref="X8:Y8"/>
    <mergeCell ref="C8:D8"/>
    <mergeCell ref="I8:L8"/>
    <mergeCell ref="C7:D7"/>
    <mergeCell ref="I7:L7"/>
    <mergeCell ref="S1:Y1"/>
    <mergeCell ref="AH14:AI14"/>
    <mergeCell ref="I11:L11"/>
    <mergeCell ref="I12:L12"/>
    <mergeCell ref="X15:Y15"/>
    <mergeCell ref="I14:L14"/>
    <mergeCell ref="AH11:AI11"/>
    <mergeCell ref="AH12:AI12"/>
    <mergeCell ref="AH15:AI15"/>
    <mergeCell ref="X14:Y14"/>
    <mergeCell ref="X16:Y16"/>
    <mergeCell ref="A23:L23"/>
    <mergeCell ref="X17:Y17"/>
    <mergeCell ref="X12:Y12"/>
    <mergeCell ref="C22:D22"/>
    <mergeCell ref="I17:L17"/>
    <mergeCell ref="C18:D18"/>
    <mergeCell ref="I18:L18"/>
    <mergeCell ref="C13:D13"/>
    <mergeCell ref="I13:L13"/>
    <mergeCell ref="C15:D15"/>
    <mergeCell ref="I15:L15"/>
    <mergeCell ref="C17:D17"/>
    <mergeCell ref="C16:D16"/>
    <mergeCell ref="I16:L16"/>
    <mergeCell ref="I22:L22"/>
    <mergeCell ref="AH29:AI29"/>
    <mergeCell ref="AH38:AI38"/>
    <mergeCell ref="AH35:AI35"/>
    <mergeCell ref="AH34:AI34"/>
    <mergeCell ref="AH25:AI25"/>
    <mergeCell ref="AH26:AI26"/>
    <mergeCell ref="AH41:AI41"/>
    <mergeCell ref="AH30:AI30"/>
    <mergeCell ref="AH31:AI31"/>
    <mergeCell ref="AH32:AI32"/>
    <mergeCell ref="AH33:AI33"/>
    <mergeCell ref="AH40:AI40"/>
    <mergeCell ref="AH22:AI22"/>
    <mergeCell ref="AH21:AI21"/>
    <mergeCell ref="AH23:AI23"/>
    <mergeCell ref="Q27:R27"/>
    <mergeCell ref="Q23:R23"/>
    <mergeCell ref="AH24:AI24"/>
    <mergeCell ref="Q24:R24"/>
    <mergeCell ref="Q25:R25"/>
    <mergeCell ref="Q26:R26"/>
    <mergeCell ref="Q22:R22"/>
    <mergeCell ref="AH18:AI18"/>
    <mergeCell ref="AH17:AI17"/>
    <mergeCell ref="AH16:AI16"/>
    <mergeCell ref="AH19:AI19"/>
    <mergeCell ref="AH20:AI20"/>
  </mergeCells>
  <conditionalFormatting sqref="AB40">
    <cfRule type="expression" dxfId="120" priority="225" stopIfTrue="1">
      <formula>(AD40="")</formula>
    </cfRule>
    <cfRule type="expression" dxfId="119" priority="226" stopIfTrue="1">
      <formula>(NOT(OR(AD40="A",AD40="B",AD40="C",AD40="D",AD40="X",AD40="P")))</formula>
    </cfRule>
  </conditionalFormatting>
  <conditionalFormatting sqref="AA43">
    <cfRule type="expression" dxfId="118" priority="227" stopIfTrue="1">
      <formula>(AC41="")</formula>
    </cfRule>
    <cfRule type="expression" dxfId="117" priority="228" stopIfTrue="1">
      <formula>(NOT(OR(AC41="A",AC41="B",AC41="C",AC41="D",AC41="X",AC41="P",AND(AC41&gt;=0,AC41&lt;=4,ISNUMBER(AC41)))))</formula>
    </cfRule>
  </conditionalFormatting>
  <conditionalFormatting sqref="A20:A21 A28:A42 I28:I42 AA39 AA17 AA32:AA36 AA27 AA13:AA15 AA9 Q17 Q7:Q9 Q11:Q12">
    <cfRule type="expression" dxfId="116" priority="224" stopIfTrue="1">
      <formula>(C7="")</formula>
    </cfRule>
  </conditionalFormatting>
  <conditionalFormatting sqref="B20:B21 B28:B42 J28:J42 AB39 AB17 AB32:AB36 AB27 AB13:AB15 AB9 R17 R7:R9 R11:R12">
    <cfRule type="expression" dxfId="115" priority="223" stopIfTrue="1">
      <formula>(C7="")</formula>
    </cfRule>
  </conditionalFormatting>
  <conditionalFormatting sqref="A27">
    <cfRule type="expression" dxfId="114" priority="216" stopIfTrue="1">
      <formula>(C27="")</formula>
    </cfRule>
  </conditionalFormatting>
  <conditionalFormatting sqref="B27">
    <cfRule type="expression" dxfId="113" priority="215" stopIfTrue="1">
      <formula>(C27="")</formula>
    </cfRule>
  </conditionalFormatting>
  <conditionalFormatting sqref="I27">
    <cfRule type="expression" dxfId="112" priority="214" stopIfTrue="1">
      <formula>(K27="")</formula>
    </cfRule>
  </conditionalFormatting>
  <conditionalFormatting sqref="J27">
    <cfRule type="expression" dxfId="111" priority="213" stopIfTrue="1">
      <formula>(K27="")</formula>
    </cfRule>
  </conditionalFormatting>
  <conditionalFormatting sqref="H7 AG32:AG33 AG39 AG17 AG36 H9:H14 H17:H22 AG27 AG13:AG15 AG9 W17 W7:W9 W11:W12">
    <cfRule type="expression" dxfId="110" priority="208" stopIfTrue="1">
      <formula>H7&lt;&gt;""</formula>
    </cfRule>
  </conditionalFormatting>
  <conditionalFormatting sqref="A22">
    <cfRule type="expression" dxfId="109" priority="202" stopIfTrue="1">
      <formula>(C22="")</formula>
    </cfRule>
  </conditionalFormatting>
  <conditionalFormatting sqref="B22">
    <cfRule type="expression" dxfId="108" priority="201" stopIfTrue="1">
      <formula>(C22="")</formula>
    </cfRule>
  </conditionalFormatting>
  <conditionalFormatting sqref="H8">
    <cfRule type="expression" dxfId="107" priority="181" stopIfTrue="1">
      <formula>H8&lt;&gt;""</formula>
    </cfRule>
  </conditionalFormatting>
  <conditionalFormatting sqref="AB30">
    <cfRule type="expression" dxfId="106" priority="174" stopIfTrue="1">
      <formula>(AC30="")</formula>
    </cfRule>
  </conditionalFormatting>
  <conditionalFormatting sqref="AA30">
    <cfRule type="expression" dxfId="105" priority="175" stopIfTrue="1">
      <formula>(AC30="")</formula>
    </cfRule>
  </conditionalFormatting>
  <conditionalFormatting sqref="AG30">
    <cfRule type="expression" dxfId="104" priority="176" stopIfTrue="1">
      <formula>AG30&lt;&gt;""</formula>
    </cfRule>
  </conditionalFormatting>
  <conditionalFormatting sqref="AA40">
    <cfRule type="expression" dxfId="103" priority="302" stopIfTrue="1">
      <formula>(#REF!="")</formula>
    </cfRule>
    <cfRule type="expression" dxfId="102" priority="303" stopIfTrue="1">
      <formula>(NOT(OR(#REF!="A",#REF!="B",#REF!="C",#REF!="D",#REF!="X",#REF!="P",AND(#REF!&gt;=0,#REF!&lt;=4,ISNUMBER(#REF!)))))</formula>
    </cfRule>
  </conditionalFormatting>
  <conditionalFormatting sqref="AA41">
    <cfRule type="expression" dxfId="101" priority="334" stopIfTrue="1">
      <formula>(AC40="")</formula>
    </cfRule>
    <cfRule type="expression" dxfId="100" priority="335" stopIfTrue="1">
      <formula>(NOT(OR(AC40="A",AC40="B",AC40="C",AC40="D",AC40="X",AC40="P",AND(AC40&gt;=0,AC40&lt;=4,ISNUMBER(AC40)))))</formula>
    </cfRule>
  </conditionalFormatting>
  <conditionalFormatting sqref="AA42">
    <cfRule type="expression" dxfId="99" priority="338" stopIfTrue="1">
      <formula>(#REF!="")</formula>
    </cfRule>
    <cfRule type="expression" dxfId="98" priority="339" stopIfTrue="1">
      <formula>(NOT(OR(#REF!="A",#REF!="B",#REF!="C",#REF!="D",#REF!="X",#REF!="P",AND(#REF!&gt;=0,#REF!&lt;=4,ISNUMBER(#REF!)))))</formula>
    </cfRule>
  </conditionalFormatting>
  <conditionalFormatting sqref="AB31">
    <cfRule type="expression" dxfId="97" priority="162" stopIfTrue="1">
      <formula>(AC31="")</formula>
    </cfRule>
  </conditionalFormatting>
  <conditionalFormatting sqref="AA31">
    <cfRule type="expression" dxfId="96" priority="163" stopIfTrue="1">
      <formula>(AC31="")</formula>
    </cfRule>
  </conditionalFormatting>
  <conditionalFormatting sqref="AG31">
    <cfRule type="expression" dxfId="95" priority="164" stopIfTrue="1">
      <formula>AG31&lt;&gt;""</formula>
    </cfRule>
  </conditionalFormatting>
  <conditionalFormatting sqref="AB29">
    <cfRule type="expression" dxfId="94" priority="156" stopIfTrue="1">
      <formula>(AC29="")</formula>
    </cfRule>
  </conditionalFormatting>
  <conditionalFormatting sqref="AA29">
    <cfRule type="expression" dxfId="93" priority="157" stopIfTrue="1">
      <formula>(AC29="")</formula>
    </cfRule>
  </conditionalFormatting>
  <conditionalFormatting sqref="AG29">
    <cfRule type="expression" dxfId="92" priority="158" stopIfTrue="1">
      <formula>AG29&lt;&gt;""</formula>
    </cfRule>
  </conditionalFormatting>
  <conditionalFormatting sqref="AA24">
    <cfRule type="expression" dxfId="91" priority="152" stopIfTrue="1">
      <formula>(AC24="")</formula>
    </cfRule>
  </conditionalFormatting>
  <conditionalFormatting sqref="AB24">
    <cfRule type="expression" dxfId="90" priority="151" stopIfTrue="1">
      <formula>(AC24="")</formula>
    </cfRule>
  </conditionalFormatting>
  <conditionalFormatting sqref="AG24">
    <cfRule type="expression" dxfId="89" priority="150" stopIfTrue="1">
      <formula>AG24&lt;&gt;""</formula>
    </cfRule>
  </conditionalFormatting>
  <conditionalFormatting sqref="AA18">
    <cfRule type="expression" dxfId="88" priority="149" stopIfTrue="1">
      <formula>(AC18="")</formula>
    </cfRule>
  </conditionalFormatting>
  <conditionalFormatting sqref="AB18">
    <cfRule type="expression" dxfId="87" priority="148" stopIfTrue="1">
      <formula>(AC18="")</formula>
    </cfRule>
  </conditionalFormatting>
  <conditionalFormatting sqref="AG18">
    <cfRule type="expression" dxfId="86" priority="147" stopIfTrue="1">
      <formula>AG18&lt;&gt;""</formula>
    </cfRule>
  </conditionalFormatting>
  <conditionalFormatting sqref="AA37">
    <cfRule type="expression" dxfId="85" priority="137" stopIfTrue="1">
      <formula>(AC37="")</formula>
    </cfRule>
  </conditionalFormatting>
  <conditionalFormatting sqref="AB37">
    <cfRule type="expression" dxfId="84" priority="136" stopIfTrue="1">
      <formula>(AC37="")</formula>
    </cfRule>
  </conditionalFormatting>
  <conditionalFormatting sqref="AG37">
    <cfRule type="expression" dxfId="83" priority="135" stopIfTrue="1">
      <formula>AG37&lt;&gt;""</formula>
    </cfRule>
  </conditionalFormatting>
  <conditionalFormatting sqref="AB38">
    <cfRule type="expression" dxfId="82" priority="131" stopIfTrue="1">
      <formula>(AD38="")</formula>
    </cfRule>
    <cfRule type="expression" dxfId="81" priority="132" stopIfTrue="1">
      <formula>(NOT(OR(AD38="A",AD38="B",AD38="C",AD38="D",AD38="X",AD38="P")))</formula>
    </cfRule>
  </conditionalFormatting>
  <conditionalFormatting sqref="AA38">
    <cfRule type="expression" dxfId="80" priority="133" stopIfTrue="1">
      <formula>(AC34="")</formula>
    </cfRule>
    <cfRule type="expression" dxfId="79" priority="134" stopIfTrue="1">
      <formula>(NOT(OR(AC34="A",AC34="B",AC34="C",AC34="D",AC34="X",AC34="P",AND(AC34&gt;=0,AC34&lt;=4,ISNUMBER(AC34)))))</formula>
    </cfRule>
  </conditionalFormatting>
  <conditionalFormatting sqref="AA16">
    <cfRule type="expression" dxfId="78" priority="130" stopIfTrue="1">
      <formula>(AC16="")</formula>
    </cfRule>
  </conditionalFormatting>
  <conditionalFormatting sqref="AB16">
    <cfRule type="expression" dxfId="77" priority="129" stopIfTrue="1">
      <formula>(AC16="")</formula>
    </cfRule>
  </conditionalFormatting>
  <conditionalFormatting sqref="AG16">
    <cfRule type="expression" dxfId="76" priority="128" stopIfTrue="1">
      <formula>AG16&lt;&gt;""</formula>
    </cfRule>
  </conditionalFormatting>
  <conditionalFormatting sqref="AA25">
    <cfRule type="expression" dxfId="75" priority="127" stopIfTrue="1">
      <formula>(AC25="")</formula>
    </cfRule>
  </conditionalFormatting>
  <conditionalFormatting sqref="AB25">
    <cfRule type="expression" dxfId="74" priority="126" stopIfTrue="1">
      <formula>(AC25="")</formula>
    </cfRule>
  </conditionalFormatting>
  <conditionalFormatting sqref="AG25">
    <cfRule type="expression" dxfId="73" priority="125" stopIfTrue="1">
      <formula>AG25&lt;&gt;""</formula>
    </cfRule>
  </conditionalFormatting>
  <conditionalFormatting sqref="AA26">
    <cfRule type="expression" dxfId="72" priority="124" stopIfTrue="1">
      <formula>(AC26="")</formula>
    </cfRule>
  </conditionalFormatting>
  <conditionalFormatting sqref="AB26">
    <cfRule type="expression" dxfId="71" priority="123" stopIfTrue="1">
      <formula>(AC26="")</formula>
    </cfRule>
  </conditionalFormatting>
  <conditionalFormatting sqref="AG26">
    <cfRule type="expression" dxfId="70" priority="122" stopIfTrue="1">
      <formula>AG26&lt;&gt;""</formula>
    </cfRule>
  </conditionalFormatting>
  <conditionalFormatting sqref="H15">
    <cfRule type="expression" dxfId="69" priority="116" stopIfTrue="1">
      <formula>H15&lt;&gt;""</formula>
    </cfRule>
  </conditionalFormatting>
  <conditionalFormatting sqref="AA28">
    <cfRule type="expression" dxfId="68" priority="533" stopIfTrue="1">
      <formula>SUM(AF29:AF36)&lt;2</formula>
    </cfRule>
    <cfRule type="expression" dxfId="67" priority="534" stopIfTrue="1">
      <formula>SUM(AF29:AF36)&gt;2</formula>
    </cfRule>
  </conditionalFormatting>
  <conditionalFormatting sqref="A3">
    <cfRule type="expression" dxfId="66" priority="580" stopIfTrue="1">
      <formula>SUM(F7:F22)&lt;40</formula>
    </cfRule>
    <cfRule type="expression" dxfId="65" priority="581" stopIfTrue="1">
      <formula>SUM(F7:F22)&gt;40</formula>
    </cfRule>
  </conditionalFormatting>
  <conditionalFormatting sqref="H16">
    <cfRule type="expression" dxfId="64" priority="81" stopIfTrue="1">
      <formula>H16&lt;&gt;""</formula>
    </cfRule>
  </conditionalFormatting>
  <conditionalFormatting sqref="AA19">
    <cfRule type="expression" dxfId="63" priority="61" stopIfTrue="1">
      <formula>(AC19="")</formula>
    </cfRule>
  </conditionalFormatting>
  <conditionalFormatting sqref="AB19">
    <cfRule type="expression" dxfId="62" priority="60" stopIfTrue="1">
      <formula>(AC19="")</formula>
    </cfRule>
  </conditionalFormatting>
  <conditionalFormatting sqref="AG19">
    <cfRule type="expression" dxfId="61" priority="59" stopIfTrue="1">
      <formula>AG19&lt;&gt;""</formula>
    </cfRule>
  </conditionalFormatting>
  <conditionalFormatting sqref="AA20">
    <cfRule type="expression" dxfId="60" priority="58" stopIfTrue="1">
      <formula>(AC20="")</formula>
    </cfRule>
  </conditionalFormatting>
  <conditionalFormatting sqref="AB20">
    <cfRule type="expression" dxfId="59" priority="57" stopIfTrue="1">
      <formula>(AC20="")</formula>
    </cfRule>
  </conditionalFormatting>
  <conditionalFormatting sqref="AG20">
    <cfRule type="expression" dxfId="58" priority="56" stopIfTrue="1">
      <formula>AG20&lt;&gt;""</formula>
    </cfRule>
  </conditionalFormatting>
  <conditionalFormatting sqref="AA22">
    <cfRule type="expression" dxfId="57" priority="55" stopIfTrue="1">
      <formula>(AC22="")</formula>
    </cfRule>
  </conditionalFormatting>
  <conditionalFormatting sqref="AB22">
    <cfRule type="expression" dxfId="56" priority="54" stopIfTrue="1">
      <formula>(AC22="")</formula>
    </cfRule>
  </conditionalFormatting>
  <conditionalFormatting sqref="AG22">
    <cfRule type="expression" dxfId="55" priority="53" stopIfTrue="1">
      <formula>AG22&lt;&gt;""</formula>
    </cfRule>
  </conditionalFormatting>
  <conditionalFormatting sqref="AA21">
    <cfRule type="expression" dxfId="54" priority="52" stopIfTrue="1">
      <formula>(AC21="")</formula>
    </cfRule>
  </conditionalFormatting>
  <conditionalFormatting sqref="AB21">
    <cfRule type="expression" dxfId="53" priority="51" stopIfTrue="1">
      <formula>(AC21="")</formula>
    </cfRule>
  </conditionalFormatting>
  <conditionalFormatting sqref="AG21">
    <cfRule type="expression" dxfId="52" priority="50" stopIfTrue="1">
      <formula>AG21&lt;&gt;""</formula>
    </cfRule>
  </conditionalFormatting>
  <conditionalFormatting sqref="AA12">
    <cfRule type="expression" dxfId="51" priority="49" stopIfTrue="1">
      <formula>(AC12="")</formula>
    </cfRule>
  </conditionalFormatting>
  <conditionalFormatting sqref="AB12">
    <cfRule type="expression" dxfId="50" priority="48" stopIfTrue="1">
      <formula>(AC12="")</formula>
    </cfRule>
  </conditionalFormatting>
  <conditionalFormatting sqref="AG12">
    <cfRule type="expression" dxfId="49" priority="47" stopIfTrue="1">
      <formula>AG12&lt;&gt;""</formula>
    </cfRule>
  </conditionalFormatting>
  <conditionalFormatting sqref="AA23">
    <cfRule type="expression" dxfId="48" priority="46" stopIfTrue="1">
      <formula>(AC23="")</formula>
    </cfRule>
  </conditionalFormatting>
  <conditionalFormatting sqref="AB23">
    <cfRule type="expression" dxfId="47" priority="45" stopIfTrue="1">
      <formula>(AC23="")</formula>
    </cfRule>
  </conditionalFormatting>
  <conditionalFormatting sqref="AG23">
    <cfRule type="expression" dxfId="46" priority="44" stopIfTrue="1">
      <formula>AG23&lt;&gt;""</formula>
    </cfRule>
  </conditionalFormatting>
  <conditionalFormatting sqref="AA8">
    <cfRule type="expression" dxfId="45" priority="694" stopIfTrue="1">
      <formula>SUM(AF13:AF26)&lt;46</formula>
    </cfRule>
    <cfRule type="expression" dxfId="44" priority="695" stopIfTrue="1">
      <formula>SUM(AF13:AF26)&gt;46</formula>
    </cfRule>
  </conditionalFormatting>
  <conditionalFormatting sqref="AA11">
    <cfRule type="expression" dxfId="43" priority="43" stopIfTrue="1">
      <formula>(AC11="")</formula>
    </cfRule>
  </conditionalFormatting>
  <conditionalFormatting sqref="AB11">
    <cfRule type="expression" dxfId="42" priority="42" stopIfTrue="1">
      <formula>(AC11="")</formula>
    </cfRule>
  </conditionalFormatting>
  <conditionalFormatting sqref="AG11">
    <cfRule type="expression" dxfId="41" priority="41" stopIfTrue="1">
      <formula>AG11&lt;&gt;""</formula>
    </cfRule>
  </conditionalFormatting>
  <conditionalFormatting sqref="AA7">
    <cfRule type="expression" dxfId="40" priority="710" stopIfTrue="1">
      <formula>SUM(AF9:AF26)&lt;50</formula>
    </cfRule>
    <cfRule type="expression" dxfId="39" priority="711" stopIfTrue="1">
      <formula>SUM(AF9:AF26)&gt;50</formula>
    </cfRule>
  </conditionalFormatting>
  <conditionalFormatting sqref="AA3">
    <cfRule type="expression" dxfId="38" priority="712" stopIfTrue="1">
      <formula>SUM(AF7:AF40)&lt;52</formula>
    </cfRule>
    <cfRule type="expression" dxfId="37" priority="713" stopIfTrue="1">
      <formula>SUM(AF7:AF40)&lt;52</formula>
    </cfRule>
  </conditionalFormatting>
  <conditionalFormatting sqref="AA10">
    <cfRule type="expression" dxfId="36" priority="40" stopIfTrue="1">
      <formula>(AC10="")</formula>
    </cfRule>
  </conditionalFormatting>
  <conditionalFormatting sqref="AB10">
    <cfRule type="expression" dxfId="35" priority="39" stopIfTrue="1">
      <formula>(AC10="")</formula>
    </cfRule>
  </conditionalFormatting>
  <conditionalFormatting sqref="AG10">
    <cfRule type="expression" dxfId="34" priority="38" stopIfTrue="1">
      <formula>AG10&lt;&gt;""</formula>
    </cfRule>
  </conditionalFormatting>
  <conditionalFormatting sqref="Q22:R22">
    <cfRule type="expression" dxfId="33" priority="37">
      <formula>$Q$22&lt;2</formula>
    </cfRule>
  </conditionalFormatting>
  <conditionalFormatting sqref="A7 A13:A14 A17 A19">
    <cfRule type="expression" dxfId="32" priority="36" stopIfTrue="1">
      <formula>(C7="")</formula>
    </cfRule>
  </conditionalFormatting>
  <conditionalFormatting sqref="B7 B13:B14 B17 B19">
    <cfRule type="expression" dxfId="31" priority="35" stopIfTrue="1">
      <formula>(C7="")</formula>
    </cfRule>
  </conditionalFormatting>
  <conditionalFormatting sqref="A9:A10 A12">
    <cfRule type="expression" dxfId="30" priority="34" stopIfTrue="1">
      <formula>(C9="")</formula>
    </cfRule>
  </conditionalFormatting>
  <conditionalFormatting sqref="B9:B10 B12">
    <cfRule type="expression" dxfId="29" priority="33" stopIfTrue="1">
      <formula>(C9="")</formula>
    </cfRule>
  </conditionalFormatting>
  <conditionalFormatting sqref="A11">
    <cfRule type="expression" dxfId="28" priority="32" stopIfTrue="1">
      <formula>(C11="")</formula>
    </cfRule>
  </conditionalFormatting>
  <conditionalFormatting sqref="B11">
    <cfRule type="expression" dxfId="27" priority="31" stopIfTrue="1">
      <formula>(C11="")</formula>
    </cfRule>
  </conditionalFormatting>
  <conditionalFormatting sqref="A8">
    <cfRule type="expression" dxfId="26" priority="30" stopIfTrue="1">
      <formula>(C8="")</formula>
    </cfRule>
  </conditionalFormatting>
  <conditionalFormatting sqref="B8">
    <cfRule type="expression" dxfId="25" priority="29" stopIfTrue="1">
      <formula>(C8="")</formula>
    </cfRule>
  </conditionalFormatting>
  <conditionalFormatting sqref="A15">
    <cfRule type="expression" dxfId="24" priority="28" stopIfTrue="1">
      <formula>(C15="")</formula>
    </cfRule>
  </conditionalFormatting>
  <conditionalFormatting sqref="B15">
    <cfRule type="expression" dxfId="23" priority="27" stopIfTrue="1">
      <formula>(C15="")</formula>
    </cfRule>
  </conditionalFormatting>
  <conditionalFormatting sqref="A16">
    <cfRule type="expression" dxfId="22" priority="26" stopIfTrue="1">
      <formula>(C16="")</formula>
    </cfRule>
  </conditionalFormatting>
  <conditionalFormatting sqref="B16">
    <cfRule type="expression" dxfId="21" priority="25" stopIfTrue="1">
      <formula>(C16="")</formula>
    </cfRule>
  </conditionalFormatting>
  <conditionalFormatting sqref="A18">
    <cfRule type="expression" dxfId="20" priority="24" stopIfTrue="1">
      <formula>(C18="")</formula>
    </cfRule>
  </conditionalFormatting>
  <conditionalFormatting sqref="B18">
    <cfRule type="expression" dxfId="19" priority="23" stopIfTrue="1">
      <formula>(C18="")</formula>
    </cfRule>
  </conditionalFormatting>
  <conditionalFormatting sqref="Q16">
    <cfRule type="expression" dxfId="18" priority="17" stopIfTrue="1">
      <formula>(S16="")</formula>
    </cfRule>
  </conditionalFormatting>
  <conditionalFormatting sqref="R16">
    <cfRule type="expression" dxfId="17" priority="16" stopIfTrue="1">
      <formula>(S16="")</formula>
    </cfRule>
  </conditionalFormatting>
  <conditionalFormatting sqref="Q7">
    <cfRule type="expression" dxfId="16" priority="15" stopIfTrue="1">
      <formula>(S7="")</formula>
    </cfRule>
  </conditionalFormatting>
  <conditionalFormatting sqref="R7">
    <cfRule type="expression" dxfId="15" priority="14" stopIfTrue="1">
      <formula>(S7="")</formula>
    </cfRule>
  </conditionalFormatting>
  <conditionalFormatting sqref="W16">
    <cfRule type="expression" dxfId="14" priority="13" stopIfTrue="1">
      <formula>W16&lt;&gt;""</formula>
    </cfRule>
  </conditionalFormatting>
  <conditionalFormatting sqref="Q13">
    <cfRule type="expression" dxfId="13" priority="12" stopIfTrue="1">
      <formula>(S13="")</formula>
    </cfRule>
  </conditionalFormatting>
  <conditionalFormatting sqref="R13">
    <cfRule type="expression" dxfId="12" priority="11" stopIfTrue="1">
      <formula>(S13="")</formula>
    </cfRule>
  </conditionalFormatting>
  <conditionalFormatting sqref="W13">
    <cfRule type="expression" dxfId="11" priority="10" stopIfTrue="1">
      <formula>W13&lt;&gt;""</formula>
    </cfRule>
  </conditionalFormatting>
  <conditionalFormatting sqref="Q14">
    <cfRule type="expression" dxfId="10" priority="9" stopIfTrue="1">
      <formula>(S14="")</formula>
    </cfRule>
  </conditionalFormatting>
  <conditionalFormatting sqref="R14">
    <cfRule type="expression" dxfId="9" priority="8" stopIfTrue="1">
      <formula>(S14="")</formula>
    </cfRule>
  </conditionalFormatting>
  <conditionalFormatting sqref="W14">
    <cfRule type="expression" dxfId="8" priority="7" stopIfTrue="1">
      <formula>W14&lt;&gt;""</formula>
    </cfRule>
  </conditionalFormatting>
  <conditionalFormatting sqref="Q15">
    <cfRule type="expression" dxfId="7" priority="6" stopIfTrue="1">
      <formula>(S15="")</formula>
    </cfRule>
  </conditionalFormatting>
  <conditionalFormatting sqref="R15">
    <cfRule type="expression" dxfId="6" priority="5" stopIfTrue="1">
      <formula>(S15="")</formula>
    </cfRule>
  </conditionalFormatting>
  <conditionalFormatting sqref="W15">
    <cfRule type="expression" dxfId="5" priority="4" stopIfTrue="1">
      <formula>W15&lt;&gt;""</formula>
    </cfRule>
  </conditionalFormatting>
  <conditionalFormatting sqref="Q10">
    <cfRule type="expression" dxfId="4" priority="3" stopIfTrue="1">
      <formula>(S10="")</formula>
    </cfRule>
  </conditionalFormatting>
  <conditionalFormatting sqref="R10">
    <cfRule type="expression" dxfId="3" priority="2" stopIfTrue="1">
      <formula>(S10="")</formula>
    </cfRule>
  </conditionalFormatting>
  <conditionalFormatting sqref="W10">
    <cfRule type="expression" dxfId="2" priority="1" stopIfTrue="1">
      <formula>W10&lt;&gt;""</formula>
    </cfRule>
  </conditionalFormatting>
  <conditionalFormatting sqref="Q3">
    <cfRule type="expression" dxfId="1" priority="728" stopIfTrue="1">
      <formula>SUM(U7:U22)&lt;33</formula>
    </cfRule>
    <cfRule type="expression" dxfId="0" priority="729" stopIfTrue="1">
      <formula>SUM(U7:U22)&gt;33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0" sqref="E2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5" t="s">
        <v>2</v>
      </c>
      <c r="B1" s="195"/>
      <c r="C1" s="195"/>
      <c r="D1" s="195"/>
      <c r="E1" s="195"/>
      <c r="F1" s="195"/>
      <c r="G1" s="5"/>
      <c r="H1" s="5"/>
    </row>
    <row r="2" spans="1:8" s="8" customFormat="1" ht="15.75" customHeight="1" x14ac:dyDescent="0.3">
      <c r="A2" s="196" t="s">
        <v>3</v>
      </c>
      <c r="B2" s="196"/>
      <c r="C2" s="196"/>
      <c r="D2" s="196"/>
      <c r="E2" s="196"/>
      <c r="F2" s="196"/>
      <c r="G2" s="7"/>
      <c r="H2" s="7"/>
    </row>
    <row r="3" spans="1:8" s="8" customFormat="1" ht="15" customHeight="1" x14ac:dyDescent="0.3">
      <c r="A3" s="196" t="s">
        <v>79</v>
      </c>
      <c r="B3" s="196"/>
      <c r="C3" s="196"/>
      <c r="D3" s="196"/>
      <c r="E3" s="196"/>
      <c r="F3" s="19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7" t="str">
        <f>NREM!B1</f>
        <v>NAME, STUDENT</v>
      </c>
      <c r="C7" s="197"/>
      <c r="D7" s="197"/>
      <c r="E7" s="198"/>
      <c r="F7" s="19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0" t="str">
        <f>NREM!S1</f>
        <v>999-99-999</v>
      </c>
      <c r="C10" s="200"/>
      <c r="D10" s="200"/>
      <c r="E10" s="109"/>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0"/>
      <c r="B13" s="201"/>
      <c r="C13" s="201"/>
      <c r="D13" s="201"/>
      <c r="E13" s="202" t="str">
        <f>NREM!Z1</f>
        <v>NREM-REM</v>
      </c>
      <c r="F13" s="202"/>
      <c r="G13" s="203"/>
      <c r="H13" s="7"/>
    </row>
    <row r="14" spans="1:8" s="8" customFormat="1" ht="10.5" customHeight="1" x14ac:dyDescent="0.3">
      <c r="A14" s="9"/>
      <c r="B14" s="204"/>
      <c r="C14" s="204"/>
      <c r="D14" s="10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7" t="str">
        <f>NREM!AG1</f>
        <v>ADVISOR</v>
      </c>
      <c r="C16" s="197"/>
      <c r="D16" s="14"/>
      <c r="E16" s="127" t="str">
        <f>NREM!Q22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1"/>
      <c r="D18" s="12"/>
      <c r="E18" s="13" t="s">
        <v>13</v>
      </c>
      <c r="F18" s="10"/>
      <c r="G18" s="7"/>
      <c r="H18" s="7"/>
    </row>
    <row r="19" spans="1:8" s="8" customFormat="1" ht="15.75" customHeight="1" x14ac:dyDescent="0.3">
      <c r="A19" s="9"/>
      <c r="B19" s="205"/>
      <c r="C19" s="205"/>
      <c r="D19" s="14"/>
      <c r="E19" s="127" t="str">
        <f ca="1">NREM!Q25</f>
        <v>N/A</v>
      </c>
      <c r="F19" s="10"/>
      <c r="G19" s="7"/>
      <c r="H19" s="7"/>
    </row>
    <row r="20" spans="1:8" s="8" customFormat="1" ht="21" customHeight="1" x14ac:dyDescent="0.35">
      <c r="A20" s="11" t="s">
        <v>59</v>
      </c>
      <c r="B20" s="12"/>
      <c r="C20" s="129">
        <f>NREM!Q21</f>
        <v>0</v>
      </c>
      <c r="D20" s="113"/>
      <c r="E20" s="10" t="s">
        <v>51</v>
      </c>
      <c r="F20" s="128">
        <f>NREM!Q23</f>
        <v>0</v>
      </c>
      <c r="G20" s="7"/>
      <c r="H20" s="7"/>
    </row>
    <row r="21" spans="1:8" s="8" customFormat="1" ht="18" x14ac:dyDescent="0.35">
      <c r="A21" s="11" t="s">
        <v>14</v>
      </c>
      <c r="B21" s="12"/>
      <c r="C21" s="194"/>
      <c r="D21" s="194"/>
      <c r="E21" s="10" t="s">
        <v>52</v>
      </c>
      <c r="F21" s="128">
        <f ca="1">NREM!Q24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7"/>
      <c r="C25" s="208"/>
      <c r="D25" s="208"/>
      <c r="E25" s="208"/>
      <c r="F25" s="208"/>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4"/>
      <c r="E27" s="10" t="s">
        <v>53</v>
      </c>
      <c r="F27" s="10"/>
      <c r="G27" s="7"/>
      <c r="H27" s="7"/>
    </row>
    <row r="28" spans="1:8" s="8" customFormat="1" ht="21" hidden="1" customHeight="1" x14ac:dyDescent="0.3">
      <c r="A28" s="9"/>
      <c r="B28" s="209"/>
      <c r="C28" s="209"/>
      <c r="D28" s="105"/>
      <c r="E28" s="10"/>
      <c r="F28" s="10"/>
      <c r="G28" s="7"/>
      <c r="H28" s="7"/>
    </row>
    <row r="29" spans="1:8" s="8" customFormat="1" ht="19.5" customHeight="1" x14ac:dyDescent="0.3">
      <c r="A29" s="115"/>
      <c r="B29" s="210"/>
      <c r="C29" s="210"/>
      <c r="D29" s="210"/>
      <c r="E29" s="211"/>
      <c r="F29" s="211"/>
      <c r="G29" s="7"/>
      <c r="H29" s="7"/>
    </row>
    <row r="30" spans="1:8" s="8" customFormat="1" ht="6.75" customHeight="1" x14ac:dyDescent="0.35">
      <c r="A30" s="11"/>
      <c r="B30" s="9"/>
      <c r="C30" s="9"/>
      <c r="D30" s="116"/>
      <c r="E30" s="10"/>
      <c r="F30" s="10"/>
      <c r="G30" s="7"/>
      <c r="H30" s="7"/>
    </row>
    <row r="31" spans="1:8" s="8" customFormat="1" ht="19.5" customHeight="1" x14ac:dyDescent="0.35">
      <c r="A31" s="11" t="s">
        <v>17</v>
      </c>
      <c r="B31" s="9"/>
      <c r="C31" s="9"/>
      <c r="D31" s="18"/>
      <c r="E31" s="112"/>
      <c r="F31" s="10"/>
      <c r="G31" s="7"/>
      <c r="H31" s="7"/>
    </row>
    <row r="32" spans="1:8" s="8" customFormat="1" ht="15.75" customHeight="1" x14ac:dyDescent="0.35">
      <c r="A32" s="9"/>
      <c r="B32" s="117"/>
      <c r="C32" s="11"/>
      <c r="D32" s="11"/>
      <c r="E32" s="10" t="s">
        <v>147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8"/>
      <c r="F38" s="118"/>
      <c r="G38" s="21"/>
      <c r="H38" s="21"/>
    </row>
    <row r="39" spans="1:9" ht="15.6" x14ac:dyDescent="0.3">
      <c r="A39" s="20"/>
      <c r="B39" s="206" t="s">
        <v>75</v>
      </c>
      <c r="C39" s="206"/>
      <c r="D39" s="206"/>
      <c r="E39" s="206"/>
      <c r="F39" s="206"/>
      <c r="G39" s="206"/>
      <c r="H39" s="206"/>
      <c r="I39" s="206"/>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206" t="s">
        <v>76</v>
      </c>
      <c r="C42" s="206"/>
      <c r="D42" s="206"/>
      <c r="E42" s="206"/>
      <c r="F42" s="206"/>
      <c r="G42" s="206"/>
      <c r="H42" s="206"/>
      <c r="I42" s="206"/>
    </row>
    <row r="43" spans="1:9" x14ac:dyDescent="0.25">
      <c r="C43" s="118"/>
      <c r="D43" s="118"/>
    </row>
    <row r="44" spans="1:9" x14ac:dyDescent="0.25">
      <c r="E44" s="118"/>
      <c r="F44" s="118"/>
    </row>
    <row r="45" spans="1:9" ht="13.5" customHeight="1" x14ac:dyDescent="0.3">
      <c r="B45" s="206" t="s">
        <v>77</v>
      </c>
      <c r="C45" s="206"/>
      <c r="D45" s="206"/>
      <c r="E45" s="206"/>
      <c r="F45" s="206"/>
      <c r="G45" s="206"/>
      <c r="H45" s="206"/>
      <c r="I45" s="206"/>
    </row>
    <row r="46" spans="1:9" x14ac:dyDescent="0.25">
      <c r="C46" s="119"/>
      <c r="D46" s="11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workbookViewId="0">
      <selection activeCell="I47" sqref="I47"/>
    </sheetView>
  </sheetViews>
  <sheetFormatPr defaultRowHeight="13.2" x14ac:dyDescent="0.25"/>
  <cols>
    <col min="2" max="2" width="13.88671875" customWidth="1"/>
    <col min="4" max="4" width="20.6640625" customWidth="1"/>
    <col min="5" max="5" width="36.109375" customWidth="1"/>
  </cols>
  <sheetData>
    <row r="1" spans="1:5" ht="17.399999999999999" x14ac:dyDescent="0.25">
      <c r="A1" s="252"/>
      <c r="B1" s="253" t="s">
        <v>80</v>
      </c>
      <c r="C1" s="254"/>
      <c r="D1" s="254"/>
      <c r="E1" s="254"/>
    </row>
    <row r="2" spans="1:5" ht="15.75" customHeight="1" x14ac:dyDescent="0.25">
      <c r="A2" s="252"/>
      <c r="B2" s="255" t="s">
        <v>81</v>
      </c>
      <c r="C2" s="256"/>
      <c r="D2" s="256"/>
      <c r="E2" s="256"/>
    </row>
    <row r="3" spans="1:5" x14ac:dyDescent="0.25">
      <c r="A3" s="252"/>
      <c r="B3" s="257" t="s">
        <v>82</v>
      </c>
      <c r="C3" s="258"/>
      <c r="D3" s="258"/>
      <c r="E3" s="258"/>
    </row>
    <row r="4" spans="1:5" ht="13.8" x14ac:dyDescent="0.25">
      <c r="A4" s="252"/>
      <c r="B4" s="259" t="s">
        <v>83</v>
      </c>
      <c r="C4" s="260"/>
      <c r="D4" s="260"/>
      <c r="E4" s="260"/>
    </row>
    <row r="5" spans="1:5" ht="13.8" x14ac:dyDescent="0.25">
      <c r="A5" s="252"/>
      <c r="B5" s="259" t="s">
        <v>84</v>
      </c>
      <c r="C5" s="260"/>
      <c r="D5" s="260"/>
      <c r="E5" s="260"/>
    </row>
    <row r="6" spans="1:5" ht="13.8" x14ac:dyDescent="0.25">
      <c r="A6" s="252"/>
      <c r="B6" s="259" t="s">
        <v>85</v>
      </c>
      <c r="C6" s="260"/>
      <c r="D6" s="260"/>
      <c r="E6" s="260"/>
    </row>
    <row r="7" spans="1:5" x14ac:dyDescent="0.25">
      <c r="A7" s="252"/>
      <c r="B7" s="261" t="s">
        <v>86</v>
      </c>
      <c r="C7" s="262"/>
      <c r="D7" s="262"/>
      <c r="E7" s="262"/>
    </row>
    <row r="8" spans="1:5" ht="15.75" customHeight="1" thickBot="1" x14ac:dyDescent="0.3">
      <c r="A8" s="252"/>
      <c r="B8" s="263" t="s">
        <v>87</v>
      </c>
      <c r="C8" s="264"/>
      <c r="D8" s="264"/>
      <c r="E8" s="264"/>
    </row>
    <row r="9" spans="1:5" ht="13.8" thickBot="1" x14ac:dyDescent="0.3">
      <c r="A9" s="233" t="s">
        <v>88</v>
      </c>
      <c r="B9" s="234"/>
      <c r="C9" s="234"/>
      <c r="D9" s="235"/>
      <c r="E9" s="150" t="s">
        <v>72</v>
      </c>
    </row>
    <row r="10" spans="1:5" x14ac:dyDescent="0.25">
      <c r="A10" s="243" t="s">
        <v>89</v>
      </c>
      <c r="B10" s="244"/>
      <c r="C10" s="249" t="s">
        <v>90</v>
      </c>
      <c r="D10" s="249" t="s">
        <v>91</v>
      </c>
      <c r="E10" s="142"/>
    </row>
    <row r="11" spans="1:5" x14ac:dyDescent="0.25">
      <c r="A11" s="245"/>
      <c r="B11" s="246"/>
      <c r="C11" s="250"/>
      <c r="D11" s="250"/>
      <c r="E11" s="142" t="s">
        <v>92</v>
      </c>
    </row>
    <row r="12" spans="1:5" x14ac:dyDescent="0.25">
      <c r="A12" s="245"/>
      <c r="B12" s="246"/>
      <c r="C12" s="250"/>
      <c r="D12" s="250"/>
      <c r="E12" s="143" t="s">
        <v>93</v>
      </c>
    </row>
    <row r="13" spans="1:5" ht="20.399999999999999" x14ac:dyDescent="0.25">
      <c r="A13" s="245"/>
      <c r="B13" s="246"/>
      <c r="C13" s="250"/>
      <c r="D13" s="250"/>
      <c r="E13" s="143" t="s">
        <v>94</v>
      </c>
    </row>
    <row r="14" spans="1:5" x14ac:dyDescent="0.25">
      <c r="A14" s="245"/>
      <c r="B14" s="246"/>
      <c r="C14" s="250"/>
      <c r="D14" s="250"/>
      <c r="E14" s="143" t="s">
        <v>95</v>
      </c>
    </row>
    <row r="15" spans="1:5" x14ac:dyDescent="0.25">
      <c r="A15" s="245"/>
      <c r="B15" s="246"/>
      <c r="C15" s="250"/>
      <c r="D15" s="250"/>
      <c r="E15" s="143" t="s">
        <v>96</v>
      </c>
    </row>
    <row r="16" spans="1:5" x14ac:dyDescent="0.25">
      <c r="A16" s="245"/>
      <c r="B16" s="246"/>
      <c r="C16" s="250"/>
      <c r="D16" s="250"/>
      <c r="E16" s="143" t="s">
        <v>145</v>
      </c>
    </row>
    <row r="17" spans="1:5" x14ac:dyDescent="0.25">
      <c r="A17" s="245"/>
      <c r="B17" s="246"/>
      <c r="C17" s="250"/>
      <c r="D17" s="250"/>
      <c r="E17" s="143" t="s">
        <v>146</v>
      </c>
    </row>
    <row r="18" spans="1:5" x14ac:dyDescent="0.25">
      <c r="A18" s="245"/>
      <c r="B18" s="246"/>
      <c r="C18" s="250"/>
      <c r="D18" s="250"/>
      <c r="E18" s="144"/>
    </row>
    <row r="19" spans="1:5" x14ac:dyDescent="0.25">
      <c r="A19" s="245"/>
      <c r="B19" s="246"/>
      <c r="C19" s="250"/>
      <c r="D19" s="250"/>
      <c r="E19" s="142" t="s">
        <v>97</v>
      </c>
    </row>
    <row r="20" spans="1:5" ht="40.799999999999997" x14ac:dyDescent="0.25">
      <c r="A20" s="245"/>
      <c r="B20" s="246"/>
      <c r="C20" s="250"/>
      <c r="D20" s="250"/>
      <c r="E20" s="143" t="s">
        <v>98</v>
      </c>
    </row>
    <row r="21" spans="1:5" x14ac:dyDescent="0.25">
      <c r="A21" s="245"/>
      <c r="B21" s="246"/>
      <c r="C21" s="250"/>
      <c r="D21" s="250"/>
      <c r="E21" s="143" t="s">
        <v>99</v>
      </c>
    </row>
    <row r="22" spans="1:5" ht="13.8" thickBot="1" x14ac:dyDescent="0.3">
      <c r="A22" s="247"/>
      <c r="B22" s="248"/>
      <c r="C22" s="251"/>
      <c r="D22" s="251"/>
      <c r="E22" s="143" t="s">
        <v>100</v>
      </c>
    </row>
    <row r="23" spans="1:5" ht="31.2" thickBot="1" x14ac:dyDescent="0.3">
      <c r="A23" s="218" t="s">
        <v>113</v>
      </c>
      <c r="B23" s="220"/>
      <c r="C23" s="146">
        <v>6</v>
      </c>
      <c r="D23" s="147" t="s">
        <v>114</v>
      </c>
      <c r="E23" s="143" t="s">
        <v>101</v>
      </c>
    </row>
    <row r="24" spans="1:5" ht="21" thickBot="1" x14ac:dyDescent="0.3">
      <c r="A24" s="218" t="s">
        <v>115</v>
      </c>
      <c r="B24" s="220"/>
      <c r="C24" s="146">
        <v>6</v>
      </c>
      <c r="D24" s="147" t="s">
        <v>116</v>
      </c>
      <c r="E24" s="143" t="s">
        <v>102</v>
      </c>
    </row>
    <row r="25" spans="1:5" ht="13.8" thickBot="1" x14ac:dyDescent="0.3">
      <c r="A25" s="218" t="s">
        <v>117</v>
      </c>
      <c r="B25" s="220"/>
      <c r="C25" s="146">
        <v>6</v>
      </c>
      <c r="D25" s="147" t="s">
        <v>118</v>
      </c>
      <c r="E25" s="143" t="s">
        <v>103</v>
      </c>
    </row>
    <row r="26" spans="1:5" ht="13.8" thickBot="1" x14ac:dyDescent="0.3">
      <c r="A26" s="218" t="s">
        <v>119</v>
      </c>
      <c r="B26" s="220"/>
      <c r="C26" s="146">
        <v>6</v>
      </c>
      <c r="D26" s="147" t="s">
        <v>120</v>
      </c>
      <c r="E26" s="143" t="s">
        <v>104</v>
      </c>
    </row>
    <row r="27" spans="1:5" x14ac:dyDescent="0.25">
      <c r="A27" s="227" t="s">
        <v>121</v>
      </c>
      <c r="B27" s="228"/>
      <c r="C27" s="216">
        <v>7</v>
      </c>
      <c r="D27" s="240" t="s">
        <v>124</v>
      </c>
      <c r="E27" s="143" t="s">
        <v>105</v>
      </c>
    </row>
    <row r="28" spans="1:5" x14ac:dyDescent="0.25">
      <c r="A28" s="229" t="s">
        <v>122</v>
      </c>
      <c r="B28" s="230"/>
      <c r="C28" s="217"/>
      <c r="D28" s="241"/>
      <c r="E28" s="143" t="s">
        <v>106</v>
      </c>
    </row>
    <row r="29" spans="1:5" ht="13.8" thickBot="1" x14ac:dyDescent="0.3">
      <c r="A29" s="224" t="s">
        <v>123</v>
      </c>
      <c r="B29" s="226"/>
      <c r="C29" s="239"/>
      <c r="D29" s="242"/>
      <c r="E29" s="143" t="s">
        <v>107</v>
      </c>
    </row>
    <row r="30" spans="1:5" ht="31.2" thickBot="1" x14ac:dyDescent="0.3">
      <c r="A30" s="218" t="s">
        <v>125</v>
      </c>
      <c r="B30" s="220"/>
      <c r="C30" s="146">
        <v>3</v>
      </c>
      <c r="D30" s="147" t="s">
        <v>126</v>
      </c>
      <c r="E30" s="143" t="s">
        <v>108</v>
      </c>
    </row>
    <row r="31" spans="1:5" ht="13.8" thickBot="1" x14ac:dyDescent="0.3">
      <c r="A31" s="218" t="s">
        <v>127</v>
      </c>
      <c r="B31" s="220"/>
      <c r="C31" s="146">
        <v>6</v>
      </c>
      <c r="D31" s="147" t="s">
        <v>128</v>
      </c>
      <c r="E31" s="143" t="s">
        <v>109</v>
      </c>
    </row>
    <row r="32" spans="1:5" x14ac:dyDescent="0.25">
      <c r="A32" s="236" t="s">
        <v>129</v>
      </c>
      <c r="B32" s="237"/>
      <c r="C32" s="237"/>
      <c r="D32" s="238"/>
      <c r="E32" s="143" t="s">
        <v>110</v>
      </c>
    </row>
    <row r="33" spans="1:5" ht="12.75" customHeight="1" x14ac:dyDescent="0.25">
      <c r="A33" s="214" t="s">
        <v>130</v>
      </c>
      <c r="B33" s="231"/>
      <c r="C33" s="231"/>
      <c r="D33" s="215"/>
      <c r="E33" s="143" t="s">
        <v>111</v>
      </c>
    </row>
    <row r="34" spans="1:5" x14ac:dyDescent="0.25">
      <c r="A34" s="229" t="s">
        <v>131</v>
      </c>
      <c r="B34" s="232"/>
      <c r="C34" s="232"/>
      <c r="D34" s="230"/>
      <c r="E34" s="143" t="s">
        <v>112</v>
      </c>
    </row>
    <row r="35" spans="1:5" ht="13.8" thickBot="1" x14ac:dyDescent="0.3">
      <c r="A35" s="224" t="s">
        <v>132</v>
      </c>
      <c r="B35" s="225"/>
      <c r="C35" s="225"/>
      <c r="D35" s="226"/>
      <c r="E35" s="143" t="s">
        <v>61</v>
      </c>
    </row>
    <row r="36" spans="1:5" ht="13.8" thickBot="1" x14ac:dyDescent="0.3">
      <c r="A36" s="218" t="s">
        <v>133</v>
      </c>
      <c r="B36" s="219"/>
      <c r="C36" s="219"/>
      <c r="D36" s="220"/>
      <c r="E36" s="145"/>
    </row>
    <row r="37" spans="1:5" ht="13.8" thickBot="1" x14ac:dyDescent="0.3">
      <c r="A37" s="233" t="s">
        <v>134</v>
      </c>
      <c r="B37" s="234"/>
      <c r="C37" s="234"/>
      <c r="D37" s="235"/>
      <c r="E37" s="145"/>
    </row>
    <row r="38" spans="1:5" ht="21" thickBot="1" x14ac:dyDescent="0.3">
      <c r="A38" s="218" t="s">
        <v>135</v>
      </c>
      <c r="B38" s="220"/>
      <c r="C38" s="146">
        <v>10</v>
      </c>
      <c r="D38" s="147" t="s">
        <v>136</v>
      </c>
      <c r="E38" s="145"/>
    </row>
    <row r="39" spans="1:5" x14ac:dyDescent="0.25">
      <c r="A39" s="227"/>
      <c r="B39" s="228"/>
      <c r="C39" s="148"/>
      <c r="D39" s="149"/>
      <c r="E39" s="145"/>
    </row>
    <row r="40" spans="1:5" ht="51.6" thickBot="1" x14ac:dyDescent="0.3">
      <c r="A40" s="229" t="s">
        <v>137</v>
      </c>
      <c r="B40" s="230"/>
      <c r="C40" s="151">
        <v>17</v>
      </c>
      <c r="D40" s="152" t="s">
        <v>138</v>
      </c>
      <c r="E40" s="145"/>
    </row>
    <row r="41" spans="1:5" ht="40.799999999999997" x14ac:dyDescent="0.25">
      <c r="A41" s="212" t="s">
        <v>139</v>
      </c>
      <c r="B41" s="213"/>
      <c r="C41" s="216">
        <v>6</v>
      </c>
      <c r="D41" s="149" t="s">
        <v>140</v>
      </c>
      <c r="E41" s="145"/>
    </row>
    <row r="42" spans="1:5" ht="31.2" thickBot="1" x14ac:dyDescent="0.3">
      <c r="A42" s="214"/>
      <c r="B42" s="215"/>
      <c r="C42" s="217"/>
      <c r="D42" s="149" t="s">
        <v>141</v>
      </c>
      <c r="E42" s="145"/>
    </row>
    <row r="43" spans="1:5" ht="51" customHeight="1" thickBot="1" x14ac:dyDescent="0.3">
      <c r="A43" s="218" t="s">
        <v>142</v>
      </c>
      <c r="B43" s="219"/>
      <c r="C43" s="219"/>
      <c r="D43" s="219"/>
      <c r="E43" s="220"/>
    </row>
    <row r="44" spans="1:5" ht="46.5" customHeight="1" x14ac:dyDescent="0.25">
      <c r="A44" s="221" t="s">
        <v>143</v>
      </c>
      <c r="B44" s="222"/>
      <c r="C44" s="222"/>
      <c r="D44" s="222"/>
      <c r="E44" s="223"/>
    </row>
    <row r="45" spans="1:5" ht="41.25" customHeight="1" thickBot="1" x14ac:dyDescent="0.3">
      <c r="A45" s="224" t="s">
        <v>144</v>
      </c>
      <c r="B45" s="225"/>
      <c r="C45" s="225"/>
      <c r="D45" s="225"/>
      <c r="E45" s="226"/>
    </row>
  </sheetData>
  <sheetProtection sheet="1" objects="1" scenarios="1"/>
  <mergeCells count="38">
    <mergeCell ref="A9:D9"/>
    <mergeCell ref="A10:B22"/>
    <mergeCell ref="C10:C22"/>
    <mergeCell ref="D10:D22"/>
    <mergeCell ref="A1:A8"/>
    <mergeCell ref="B1:E1"/>
    <mergeCell ref="B2:E2"/>
    <mergeCell ref="B3:E3"/>
    <mergeCell ref="B4:E4"/>
    <mergeCell ref="B5:E5"/>
    <mergeCell ref="B6:E6"/>
    <mergeCell ref="B7:E7"/>
    <mergeCell ref="B8:E8"/>
    <mergeCell ref="A32:D32"/>
    <mergeCell ref="A23:B23"/>
    <mergeCell ref="A24:B24"/>
    <mergeCell ref="A25:B25"/>
    <mergeCell ref="A26:B26"/>
    <mergeCell ref="A27:B27"/>
    <mergeCell ref="A28:B28"/>
    <mergeCell ref="A29:B29"/>
    <mergeCell ref="C27:C29"/>
    <mergeCell ref="D27:D29"/>
    <mergeCell ref="A30:B30"/>
    <mergeCell ref="A31:B31"/>
    <mergeCell ref="A39:B39"/>
    <mergeCell ref="A40:B40"/>
    <mergeCell ref="A33:D33"/>
    <mergeCell ref="A34:D34"/>
    <mergeCell ref="A35:D35"/>
    <mergeCell ref="A36:D36"/>
    <mergeCell ref="A37:D37"/>
    <mergeCell ref="A38:B38"/>
    <mergeCell ref="A41:B42"/>
    <mergeCell ref="C41:C42"/>
    <mergeCell ref="A43:E43"/>
    <mergeCell ref="A44:E44"/>
    <mergeCell ref="A45:E45"/>
  </mergeCells>
  <hyperlinks>
    <hyperlink ref="B3" r:id="rId1" location="3" display="http://registrar.okstate.edu/index.php?option=com_content&amp;view=article&amp;id=470&amp;Itemid=74 - 3"/>
  </hyperlinks>
  <pageMargins left="0.7" right="0.7" top="0.75" bottom="0.75" header="0.3" footer="0.3"/>
  <pageSetup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NREM</vt:lpstr>
      <vt:lpstr>GRAD CHECK</vt:lpstr>
      <vt:lpstr>ADVISOR'S NOTES</vt:lpstr>
      <vt:lpstr>CONCENTRATION SHEET</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2017-06-15T19:22:48Z</cp:lastPrinted>
  <dcterms:created xsi:type="dcterms:W3CDTF">2011-07-12T20:37:04Z</dcterms:created>
  <dcterms:modified xsi:type="dcterms:W3CDTF">2020-06-30T14:43:44Z</dcterms:modified>
</cp:coreProperties>
</file>